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2025" sheetId="20" r:id="rId1"/>
  </sheets>
  <calcPr calcId="125725"/>
</workbook>
</file>

<file path=xl/calcChain.xml><?xml version="1.0" encoding="utf-8"?>
<calcChain xmlns="http://schemas.openxmlformats.org/spreadsheetml/2006/main">
  <c r="H193" i="20"/>
  <c r="I193"/>
  <c r="G193"/>
  <c r="G197"/>
  <c r="G200"/>
  <c r="G329"/>
  <c r="H263"/>
  <c r="I263"/>
  <c r="G263"/>
  <c r="G219"/>
  <c r="H190"/>
  <c r="I190"/>
  <c r="G190"/>
  <c r="G189" s="1"/>
  <c r="I359" l="1"/>
  <c r="I356" s="1"/>
  <c r="I355" s="1"/>
  <c r="I354" s="1"/>
  <c r="H359"/>
  <c r="H356" s="1"/>
  <c r="H355" s="1"/>
  <c r="H354" s="1"/>
  <c r="G359"/>
  <c r="G356" s="1"/>
  <c r="G355" s="1"/>
  <c r="G354" s="1"/>
  <c r="I357"/>
  <c r="H357"/>
  <c r="G357"/>
  <c r="I351"/>
  <c r="I350" s="1"/>
  <c r="I349" s="1"/>
  <c r="I348" s="1"/>
  <c r="H351"/>
  <c r="H350" s="1"/>
  <c r="H349" s="1"/>
  <c r="H348" s="1"/>
  <c r="G351"/>
  <c r="G350" s="1"/>
  <c r="G349" s="1"/>
  <c r="G348" s="1"/>
  <c r="I345"/>
  <c r="H345"/>
  <c r="G345"/>
  <c r="I344"/>
  <c r="I343" s="1"/>
  <c r="I342" s="1"/>
  <c r="I341" s="1"/>
  <c r="H344"/>
  <c r="H343" s="1"/>
  <c r="H342" s="1"/>
  <c r="H341" s="1"/>
  <c r="G344"/>
  <c r="G343" s="1"/>
  <c r="G342" s="1"/>
  <c r="G341" s="1"/>
  <c r="I339"/>
  <c r="I338" s="1"/>
  <c r="I337" s="1"/>
  <c r="H339"/>
  <c r="H338" s="1"/>
  <c r="H337" s="1"/>
  <c r="G339"/>
  <c r="G338" s="1"/>
  <c r="G337" s="1"/>
  <c r="I329"/>
  <c r="I328" s="1"/>
  <c r="I327" s="1"/>
  <c r="H329"/>
  <c r="H328" s="1"/>
  <c r="H327" s="1"/>
  <c r="G328"/>
  <c r="G327" s="1"/>
  <c r="I323"/>
  <c r="H323"/>
  <c r="H322" s="1"/>
  <c r="G323"/>
  <c r="G322" s="1"/>
  <c r="I322"/>
  <c r="I321"/>
  <c r="I320" s="1"/>
  <c r="H321"/>
  <c r="H320" s="1"/>
  <c r="G321"/>
  <c r="G320" s="1"/>
  <c r="I318"/>
  <c r="I317" s="1"/>
  <c r="I316" s="1"/>
  <c r="H318"/>
  <c r="H317" s="1"/>
  <c r="H316" s="1"/>
  <c r="G318"/>
  <c r="G317" s="1"/>
  <c r="G316" s="1"/>
  <c r="I314"/>
  <c r="H314"/>
  <c r="G314"/>
  <c r="I312"/>
  <c r="H312"/>
  <c r="G312"/>
  <c r="I310"/>
  <c r="H310"/>
  <c r="G310"/>
  <c r="I308"/>
  <c r="H308"/>
  <c r="G308"/>
  <c r="I306"/>
  <c r="H306"/>
  <c r="G306"/>
  <c r="I301"/>
  <c r="H301"/>
  <c r="G301"/>
  <c r="I300"/>
  <c r="I299" s="1"/>
  <c r="I298" s="1"/>
  <c r="H300"/>
  <c r="H299" s="1"/>
  <c r="H298" s="1"/>
  <c r="G300"/>
  <c r="G299" s="1"/>
  <c r="G298" s="1"/>
  <c r="I296"/>
  <c r="H296"/>
  <c r="G296"/>
  <c r="I295"/>
  <c r="I294" s="1"/>
  <c r="I293" s="1"/>
  <c r="H295"/>
  <c r="H294" s="1"/>
  <c r="H293" s="1"/>
  <c r="G295"/>
  <c r="G294" s="1"/>
  <c r="G293" s="1"/>
  <c r="I288"/>
  <c r="H288"/>
  <c r="G288"/>
  <c r="I286"/>
  <c r="H286"/>
  <c r="G286"/>
  <c r="I279"/>
  <c r="H279"/>
  <c r="G279"/>
  <c r="I271"/>
  <c r="H271"/>
  <c r="G271"/>
  <c r="I269"/>
  <c r="H269"/>
  <c r="G269"/>
  <c r="I268"/>
  <c r="H268"/>
  <c r="I262"/>
  <c r="H262"/>
  <c r="G262"/>
  <c r="I258"/>
  <c r="I257" s="1"/>
  <c r="H258"/>
  <c r="H257" s="1"/>
  <c r="G258"/>
  <c r="G257" s="1"/>
  <c r="I253"/>
  <c r="I252" s="1"/>
  <c r="I251" s="1"/>
  <c r="H253"/>
  <c r="H252" s="1"/>
  <c r="H251" s="1"/>
  <c r="G253"/>
  <c r="G252" s="1"/>
  <c r="G251" s="1"/>
  <c r="I249"/>
  <c r="I248" s="1"/>
  <c r="H249"/>
  <c r="H248" s="1"/>
  <c r="G249"/>
  <c r="G248" s="1"/>
  <c r="I243"/>
  <c r="I242" s="1"/>
  <c r="H243"/>
  <c r="H242" s="1"/>
  <c r="G243"/>
  <c r="G242" s="1"/>
  <c r="I238"/>
  <c r="H238"/>
  <c r="G238"/>
  <c r="I234"/>
  <c r="H234"/>
  <c r="G234"/>
  <c r="I228"/>
  <c r="H228"/>
  <c r="G228"/>
  <c r="I224"/>
  <c r="H224"/>
  <c r="H223" s="1"/>
  <c r="H222" s="1"/>
  <c r="G224"/>
  <c r="I219"/>
  <c r="H219"/>
  <c r="I200"/>
  <c r="H200"/>
  <c r="I197"/>
  <c r="H197"/>
  <c r="I181"/>
  <c r="H181"/>
  <c r="G181"/>
  <c r="I178"/>
  <c r="H178"/>
  <c r="G178"/>
  <c r="I171"/>
  <c r="I170" s="1"/>
  <c r="I169" s="1"/>
  <c r="H171"/>
  <c r="H170" s="1"/>
  <c r="H169" s="1"/>
  <c r="G171"/>
  <c r="G170" s="1"/>
  <c r="G169" s="1"/>
  <c r="I167"/>
  <c r="I166" s="1"/>
  <c r="H167"/>
  <c r="H166" s="1"/>
  <c r="G167"/>
  <c r="G166" s="1"/>
  <c r="I161"/>
  <c r="I158" s="1"/>
  <c r="H161"/>
  <c r="G161"/>
  <c r="I159"/>
  <c r="H159"/>
  <c r="G159"/>
  <c r="G158"/>
  <c r="G157" s="1"/>
  <c r="I154"/>
  <c r="I152" s="1"/>
  <c r="H154"/>
  <c r="H152" s="1"/>
  <c r="G154"/>
  <c r="G153" s="1"/>
  <c r="I150"/>
  <c r="I149" s="1"/>
  <c r="I148" s="1"/>
  <c r="H150"/>
  <c r="H149" s="1"/>
  <c r="H148" s="1"/>
  <c r="G150"/>
  <c r="G149" s="1"/>
  <c r="G148" s="1"/>
  <c r="I145"/>
  <c r="I144" s="1"/>
  <c r="I143" s="1"/>
  <c r="I142" s="1"/>
  <c r="H145"/>
  <c r="H144" s="1"/>
  <c r="H143" s="1"/>
  <c r="H142" s="1"/>
  <c r="G145"/>
  <c r="G144" s="1"/>
  <c r="G143" s="1"/>
  <c r="G142" s="1"/>
  <c r="I139"/>
  <c r="I138" s="1"/>
  <c r="I137" s="1"/>
  <c r="H139"/>
  <c r="H138" s="1"/>
  <c r="H137" s="1"/>
  <c r="G139"/>
  <c r="G138" s="1"/>
  <c r="G137" s="1"/>
  <c r="I133"/>
  <c r="I132" s="1"/>
  <c r="I131" s="1"/>
  <c r="H133"/>
  <c r="H132" s="1"/>
  <c r="H131" s="1"/>
  <c r="G133"/>
  <c r="G132" s="1"/>
  <c r="G131" s="1"/>
  <c r="I129"/>
  <c r="I128" s="1"/>
  <c r="I127" s="1"/>
  <c r="H129"/>
  <c r="H128" s="1"/>
  <c r="H127" s="1"/>
  <c r="G129"/>
  <c r="G128" s="1"/>
  <c r="G127" s="1"/>
  <c r="I125"/>
  <c r="I124" s="1"/>
  <c r="H125"/>
  <c r="H124" s="1"/>
  <c r="G125"/>
  <c r="G124" s="1"/>
  <c r="I121"/>
  <c r="I120" s="1"/>
  <c r="I119" s="1"/>
  <c r="H121"/>
  <c r="H120" s="1"/>
  <c r="H119" s="1"/>
  <c r="G121"/>
  <c r="G120" s="1"/>
  <c r="G119" s="1"/>
  <c r="I115"/>
  <c r="H115"/>
  <c r="G115"/>
  <c r="I113"/>
  <c r="H113"/>
  <c r="G113"/>
  <c r="I108"/>
  <c r="I107" s="1"/>
  <c r="I106" s="1"/>
  <c r="I105" s="1"/>
  <c r="H108"/>
  <c r="H107" s="1"/>
  <c r="H106" s="1"/>
  <c r="G108"/>
  <c r="G107" s="1"/>
  <c r="G106" s="1"/>
  <c r="I103"/>
  <c r="I102" s="1"/>
  <c r="H103"/>
  <c r="H102" s="1"/>
  <c r="G103"/>
  <c r="G102" s="1"/>
  <c r="I98"/>
  <c r="I97" s="1"/>
  <c r="H98"/>
  <c r="H97" s="1"/>
  <c r="G98"/>
  <c r="G97" s="1"/>
  <c r="I93"/>
  <c r="I92" s="1"/>
  <c r="I91" s="1"/>
  <c r="I90" s="1"/>
  <c r="H93"/>
  <c r="H92" s="1"/>
  <c r="H91" s="1"/>
  <c r="H90" s="1"/>
  <c r="G93"/>
  <c r="G92" s="1"/>
  <c r="G91" s="1"/>
  <c r="G90" s="1"/>
  <c r="I87"/>
  <c r="H87"/>
  <c r="G87"/>
  <c r="I86"/>
  <c r="I85" s="1"/>
  <c r="H86"/>
  <c r="G86"/>
  <c r="G85" s="1"/>
  <c r="H85"/>
  <c r="I83"/>
  <c r="I82" s="1"/>
  <c r="H83"/>
  <c r="H82" s="1"/>
  <c r="G83"/>
  <c r="G82" s="1"/>
  <c r="I81"/>
  <c r="I80" s="1"/>
  <c r="I79" s="1"/>
  <c r="I76"/>
  <c r="H76"/>
  <c r="G76"/>
  <c r="I73"/>
  <c r="H73"/>
  <c r="G73"/>
  <c r="I70"/>
  <c r="H70"/>
  <c r="G70"/>
  <c r="I66"/>
  <c r="I65" s="1"/>
  <c r="H66"/>
  <c r="H65" s="1"/>
  <c r="G66"/>
  <c r="G65" s="1"/>
  <c r="I62"/>
  <c r="I61" s="1"/>
  <c r="I60" s="1"/>
  <c r="H62"/>
  <c r="H61" s="1"/>
  <c r="H60" s="1"/>
  <c r="G62"/>
  <c r="G61" s="1"/>
  <c r="G60" s="1"/>
  <c r="I57"/>
  <c r="I56" s="1"/>
  <c r="I55" s="1"/>
  <c r="H57"/>
  <c r="H56" s="1"/>
  <c r="H55" s="1"/>
  <c r="G57"/>
  <c r="G56" s="1"/>
  <c r="G55" s="1"/>
  <c r="I52"/>
  <c r="H52"/>
  <c r="G52"/>
  <c r="I51"/>
  <c r="I50" s="1"/>
  <c r="I49" s="1"/>
  <c r="H51"/>
  <c r="H50" s="1"/>
  <c r="H49" s="1"/>
  <c r="G51"/>
  <c r="G50" s="1"/>
  <c r="G49" s="1"/>
  <c r="I48"/>
  <c r="I47" s="1"/>
  <c r="I46" s="1"/>
  <c r="H48"/>
  <c r="H47" s="1"/>
  <c r="H46" s="1"/>
  <c r="G48"/>
  <c r="G47" s="1"/>
  <c r="G46" s="1"/>
  <c r="I42"/>
  <c r="I41" s="1"/>
  <c r="I40" s="1"/>
  <c r="H42"/>
  <c r="H41" s="1"/>
  <c r="H40" s="1"/>
  <c r="G42"/>
  <c r="G41" s="1"/>
  <c r="G40" s="1"/>
  <c r="I37"/>
  <c r="I36" s="1"/>
  <c r="I35" s="1"/>
  <c r="H37"/>
  <c r="H36" s="1"/>
  <c r="H35" s="1"/>
  <c r="G37"/>
  <c r="G36" s="1"/>
  <c r="G35" s="1"/>
  <c r="I32"/>
  <c r="I31" s="1"/>
  <c r="I30" s="1"/>
  <c r="I29" s="1"/>
  <c r="H32"/>
  <c r="H31" s="1"/>
  <c r="H30" s="1"/>
  <c r="H29" s="1"/>
  <c r="G32"/>
  <c r="G31" s="1"/>
  <c r="G30" s="1"/>
  <c r="G29" s="1"/>
  <c r="I25"/>
  <c r="I24" s="1"/>
  <c r="I23" s="1"/>
  <c r="I22" s="1"/>
  <c r="H25"/>
  <c r="H24" s="1"/>
  <c r="H23" s="1"/>
  <c r="H22" s="1"/>
  <c r="G25"/>
  <c r="G24" s="1"/>
  <c r="G23" s="1"/>
  <c r="G22" s="1"/>
  <c r="I18"/>
  <c r="I17" s="1"/>
  <c r="I16" s="1"/>
  <c r="I15" s="1"/>
  <c r="H18"/>
  <c r="H17" s="1"/>
  <c r="H16" s="1"/>
  <c r="H15" s="1"/>
  <c r="G18"/>
  <c r="G17" s="1"/>
  <c r="G16" s="1"/>
  <c r="G15" s="1"/>
  <c r="I13"/>
  <c r="I12" s="1"/>
  <c r="I11" s="1"/>
  <c r="H13"/>
  <c r="H12" s="1"/>
  <c r="H11" s="1"/>
  <c r="G13"/>
  <c r="G12" s="1"/>
  <c r="G11" s="1"/>
  <c r="I189" l="1"/>
  <c r="I188" s="1"/>
  <c r="I187" s="1"/>
  <c r="G347"/>
  <c r="G223"/>
  <c r="G222" s="1"/>
  <c r="H189"/>
  <c r="H188" s="1"/>
  <c r="H187" s="1"/>
  <c r="G165"/>
  <c r="G164" s="1"/>
  <c r="G188"/>
  <c r="G187" s="1"/>
  <c r="G96"/>
  <c r="I177"/>
  <c r="I176" s="1"/>
  <c r="I175" s="1"/>
  <c r="H165"/>
  <c r="H164" s="1"/>
  <c r="G152"/>
  <c r="G112"/>
  <c r="G111" s="1"/>
  <c r="I157"/>
  <c r="I147" s="1"/>
  <c r="H278"/>
  <c r="H277" s="1"/>
  <c r="H276" s="1"/>
  <c r="H275" s="1"/>
  <c r="I223"/>
  <c r="I222" s="1"/>
  <c r="H241"/>
  <c r="H240" s="1"/>
  <c r="I305"/>
  <c r="I304" s="1"/>
  <c r="I303" s="1"/>
  <c r="I292" s="1"/>
  <c r="G305"/>
  <c r="G304" s="1"/>
  <c r="G303" s="1"/>
  <c r="G292" s="1"/>
  <c r="G34"/>
  <c r="I112"/>
  <c r="I111" s="1"/>
  <c r="H69"/>
  <c r="H64" s="1"/>
  <c r="H54" s="1"/>
  <c r="G69"/>
  <c r="G64" s="1"/>
  <c r="G326"/>
  <c r="G325" s="1"/>
  <c r="G177"/>
  <c r="G176" s="1"/>
  <c r="H177"/>
  <c r="H176" s="1"/>
  <c r="H233"/>
  <c r="H232" s="1"/>
  <c r="H221" s="1"/>
  <c r="I233"/>
  <c r="I232" s="1"/>
  <c r="I241"/>
  <c r="I240" s="1"/>
  <c r="I278"/>
  <c r="I277" s="1"/>
  <c r="I276" s="1"/>
  <c r="I275" s="1"/>
  <c r="G278"/>
  <c r="G277" s="1"/>
  <c r="G276" s="1"/>
  <c r="G275" s="1"/>
  <c r="H112"/>
  <c r="H111" s="1"/>
  <c r="H110" s="1"/>
  <c r="H158"/>
  <c r="H157" s="1"/>
  <c r="G233"/>
  <c r="G232" s="1"/>
  <c r="H256"/>
  <c r="H255" s="1"/>
  <c r="G268"/>
  <c r="G256" s="1"/>
  <c r="G255" s="1"/>
  <c r="I96"/>
  <c r="H118"/>
  <c r="I69"/>
  <c r="I64" s="1"/>
  <c r="I54" s="1"/>
  <c r="H96"/>
  <c r="I118"/>
  <c r="H153"/>
  <c r="I256"/>
  <c r="I255" s="1"/>
  <c r="H305"/>
  <c r="H304" s="1"/>
  <c r="H303" s="1"/>
  <c r="H292" s="1"/>
  <c r="I347"/>
  <c r="G95"/>
  <c r="H105"/>
  <c r="I34"/>
  <c r="G105"/>
  <c r="H10"/>
  <c r="H95"/>
  <c r="G110"/>
  <c r="I10"/>
  <c r="G175"/>
  <c r="H175"/>
  <c r="H326"/>
  <c r="H325" s="1"/>
  <c r="G221"/>
  <c r="G241"/>
  <c r="G240" s="1"/>
  <c r="G118"/>
  <c r="H34"/>
  <c r="I110"/>
  <c r="I326"/>
  <c r="I325" s="1"/>
  <c r="H347"/>
  <c r="H147"/>
  <c r="G10"/>
  <c r="H81"/>
  <c r="H80" s="1"/>
  <c r="H79" s="1"/>
  <c r="I165"/>
  <c r="I164" s="1"/>
  <c r="G81"/>
  <c r="I153"/>
  <c r="I221" l="1"/>
  <c r="I174" s="1"/>
  <c r="H141"/>
  <c r="G147"/>
  <c r="G141" s="1"/>
  <c r="I95"/>
  <c r="I89" s="1"/>
  <c r="H89"/>
  <c r="I9"/>
  <c r="H9"/>
  <c r="I141"/>
  <c r="G54"/>
  <c r="G9" s="1"/>
  <c r="H174"/>
  <c r="G89"/>
  <c r="G80"/>
  <c r="G79" s="1"/>
  <c r="G174"/>
  <c r="H8" l="1"/>
  <c r="I8"/>
  <c r="G8"/>
</calcChain>
</file>

<file path=xl/sharedStrings.xml><?xml version="1.0" encoding="utf-8"?>
<sst xmlns="http://schemas.openxmlformats.org/spreadsheetml/2006/main" count="1339" uniqueCount="484">
  <si>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</si>
  <si>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</si>
  <si>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</si>
  <si>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</si>
  <si>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</si>
  <si>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</si>
  <si>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</si>
  <si>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</si>
  <si>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</si>
  <si>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</si>
  <si>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</si>
  <si>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</si>
  <si>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</si>
  <si>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</si>
  <si>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</si>
  <si>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</si>
  <si>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</si>
  <si>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</si>
  <si>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</si>
  <si>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</si>
  <si>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</si>
  <si>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</si>
  <si>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</si>
  <si>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</si>
  <si>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</si>
  <si>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</si>
  <si>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</si>
  <si>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</si>
  <si>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</si>
  <si>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</si>
  <si>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</si>
  <si>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</si>
  <si>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</si>
  <si>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</si>
  <si>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</si>
  <si>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</si>
  <si>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</si>
  <si>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</si>
  <si>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</si>
  <si>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</si>
  <si>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</si>
  <si>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</si>
  <si>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</si>
  <si>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</si>
  <si>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</si>
  <si>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</si>
  <si>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</si>
  <si>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</si>
  <si>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</si>
  <si>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</si>
  <si>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</si>
  <si>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</si>
  <si>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</si>
  <si>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02 1</t>
  </si>
  <si>
    <t>07 2</t>
  </si>
  <si>
    <t>01 4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</si>
  <si>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</si>
  <si>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</si>
  <si>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</si>
  <si>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</si>
  <si>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</si>
  <si>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</si>
  <si>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</si>
  <si>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</si>
  <si>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</si>
  <si>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</si>
  <si>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</si>
  <si>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</si>
  <si>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</si>
  <si>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</si>
  <si>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</si>
  <si>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</si>
  <si>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</si>
  <si>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</si>
  <si>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</si>
  <si>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</si>
  <si>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</si>
  <si>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</si>
  <si>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</si>
  <si>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</si>
  <si>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</si>
  <si>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</si>
  <si>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</si>
  <si>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</si>
  <si>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</si>
  <si>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</si>
  <si>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</si>
  <si>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</si>
  <si>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</si>
  <si>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</si>
  <si>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</si>
  <si>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</si>
  <si>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</si>
  <si>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</si>
  <si>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</si>
  <si>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</si>
  <si>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</si>
  <si>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</si>
  <si>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</si>
  <si>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</si>
  <si>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</si>
  <si>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</si>
  <si>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</si>
  <si>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</si>
  <si>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</si>
  <si>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</si>
  <si>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</si>
  <si>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</si>
  <si>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</si>
  <si>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</si>
  <si>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</si>
  <si>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</si>
  <si>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</si>
  <si>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</si>
  <si>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</si>
  <si>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</si>
  <si>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</si>
  <si>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</si>
  <si>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</si>
  <si>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</si>
  <si>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</si>
  <si>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</si>
  <si>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</si>
  <si>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</si>
  <si>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</si>
  <si>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</si>
  <si>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</si>
  <si>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</si>
  <si>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</si>
  <si>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</si>
  <si>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</si>
  <si>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</si>
  <si>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</si>
  <si>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</si>
  <si>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</si>
  <si>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</si>
  <si>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</si>
  <si>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</si>
  <si>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</si>
  <si>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</si>
  <si>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</si>
  <si>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</si>
  <si>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</si>
  <si>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11 1 05 87880</t>
  </si>
  <si>
    <t>11 1 04 80570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</si>
  <si>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</si>
  <si>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</si>
  <si>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</si>
  <si>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</si>
  <si>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</si>
  <si>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</si>
  <si>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</si>
  <si>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</si>
  <si>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</si>
  <si>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</si>
  <si>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</si>
  <si>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</si>
  <si>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</si>
  <si>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</si>
  <si>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</si>
  <si>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</si>
  <si>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</si>
  <si>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</si>
  <si>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</si>
  <si>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</si>
  <si>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</si>
  <si>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</si>
  <si>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</si>
  <si>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</si>
  <si>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</si>
  <si>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</si>
  <si>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</si>
  <si>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</si>
  <si>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</si>
  <si>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</si>
  <si>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</si>
  <si>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</si>
  <si>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</si>
  <si>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</si>
  <si>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</si>
  <si>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</si>
  <si>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</si>
  <si>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</si>
  <si>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</si>
  <si>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</si>
  <si>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</si>
  <si>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</si>
  <si>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</si>
  <si>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</si>
  <si>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</si>
  <si>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</si>
  <si>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</si>
  <si>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</si>
  <si>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</si>
  <si>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</si>
  <si>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</si>
  <si>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</si>
  <si>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</si>
  <si>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</si>
  <si>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</si>
  <si>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</si>
  <si>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</si>
  <si>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</si>
  <si>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</si>
  <si>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</si>
  <si>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</si>
  <si>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</si>
  <si>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</si>
  <si>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</si>
  <si>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</si>
  <si>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</si>
  <si>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</si>
  <si>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Расходы на  модернизацию уличного освещения (Иные межбюджетные трансферты)</t>
  </si>
  <si>
    <t>Основное мероприятие "Поддержка мер по обеспечению сбалансированности местных бюджетов"</t>
  </si>
  <si>
    <t>Подпрограмма "Устойчивое развитие сельских территорий Воронежской области"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</si>
  <si>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</si>
  <si>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</si>
  <si>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</si>
  <si>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</si>
  <si>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</si>
  <si>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</si>
  <si>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</si>
  <si>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</si>
  <si>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</si>
  <si>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</si>
  <si>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>09 1 06 78670</t>
  </si>
  <si>
    <t>01 1 05 S8320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</si>
  <si>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</si>
  <si>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</si>
  <si>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</si>
  <si>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04 1 01 20540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</si>
  <si>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</si>
  <si>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</si>
  <si>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</si>
  <si>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</si>
  <si>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</si>
  <si>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</si>
  <si>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</si>
  <si>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</si>
  <si>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</si>
  <si>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</si>
  <si>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</si>
  <si>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</si>
  <si>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</si>
  <si>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</si>
  <si>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</si>
  <si>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</si>
  <si>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t>02 3 0420540</t>
  </si>
  <si>
    <t>02 3</t>
  </si>
  <si>
    <t>Прочие межбюджетные трансферты общего характера</t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</si>
  <si>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</si>
  <si>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</si>
  <si>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</si>
  <si>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</si>
  <si>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</si>
  <si>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</si>
  <si>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</si>
  <si>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</si>
  <si>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</si>
  <si>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</si>
  <si>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</si>
  <si>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</si>
  <si>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02 2 02 80100</t>
  </si>
  <si>
    <t>Общеэкономические вопросы</t>
  </si>
  <si>
    <t xml:space="preserve">04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</si>
  <si>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</si>
  <si>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</si>
  <si>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Расходы на проведение оплачиваемых общественных работ (Иные межбюджетные трансферты)</t>
  </si>
  <si>
    <t>11 2 01 78430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</si>
  <si>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</si>
  <si>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04 2 A1 55190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</si>
  <si>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</si>
  <si>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04 1 01 L4670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</si>
  <si>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</si>
  <si>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развитию образования в сфере культуры Нижнедевицкого муниципального района"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</si>
  <si>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</si>
  <si>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04 2 01</t>
  </si>
  <si>
    <t>04 2 01 00590</t>
  </si>
  <si>
    <t>Основное мероприятие "Мероприятия по организации отдыха и оздоровления детей и молодежи"</t>
  </si>
  <si>
    <t>04 2 А1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</si>
  <si>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</si>
  <si>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11 1 08 </t>
  </si>
  <si>
    <t>Расходы по обеспечению комплексного развития сельских территорий (Иные межбюджетные трансферты)</t>
  </si>
  <si>
    <t>11 1 08 L5760</t>
  </si>
  <si>
    <t>01 1 04 00590</t>
  </si>
  <si>
    <t>01 1 04 S8940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</si>
  <si>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</si>
  <si>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</si>
  <si>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 xml:space="preserve">Основное мероприятие "Финансовое обеспечение деятельности  Совета народных депутатов" 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</si>
  <si>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</si>
  <si>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</si>
  <si>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</si>
  <si>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</si>
  <si>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</si>
  <si>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</si>
  <si>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</si>
  <si>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11 4 01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</si>
  <si>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</si>
  <si>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</si>
  <si>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</si>
  <si>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Основное мероприятие "Выполнение переданных полномочий по организации и осуществлению деятельности по опеке и попечительству"</t>
  </si>
  <si>
    <t>Расходы на выполнение переданных полномочий по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</si>
  <si>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по организации и осуществлению деятельности по опеке и попечительству  (Закупка товаров, работ и услуг для муниципальных нужд)</t>
  </si>
  <si>
    <t xml:space="preserve">Расходы на выполнение 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</si>
  <si>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Расходы на 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</si>
  <si>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</si>
  <si>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</si>
  <si>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</si>
  <si>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</si>
  <si>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</si>
  <si>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</si>
  <si>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</si>
  <si>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</si>
  <si>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</si>
  <si>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</si>
  <si>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07 2 01 88640 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</si>
  <si>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</si>
  <si>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</si>
  <si>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</si>
  <si>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</si>
  <si>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Основное мероприятие "Замена светильников  уличного освещения"</t>
  </si>
  <si>
    <t>09 1 05</t>
  </si>
  <si>
    <t xml:space="preserve">09 1 05 78140 </t>
  </si>
  <si>
    <t>09 1 05 88140</t>
  </si>
  <si>
    <t>Основное мероприятие "Развитие  дошкольного образования"</t>
  </si>
  <si>
    <t>Основное мероприятие " Мероприятия в области дополнительного образования и воспитания детей"</t>
  </si>
  <si>
    <t xml:space="preserve">01 2 01 </t>
  </si>
  <si>
    <t>01 2 01 00590</t>
  </si>
  <si>
    <t>Основное мероприятие "Мероприятия в области физической культуры и спорта"</t>
  </si>
  <si>
    <t>06 1 01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</si>
  <si>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</si>
  <si>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06 1 01 80410</t>
  </si>
  <si>
    <t>06 1 01 S8790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</si>
  <si>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</si>
  <si>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</si>
  <si>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</si>
  <si>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</si>
  <si>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</si>
  <si>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</si>
  <si>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</si>
  <si>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</si>
  <si>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01 4 10 78150</t>
  </si>
  <si>
    <t>01 4 09 78543</t>
  </si>
  <si>
    <t>01 4 06 52600</t>
  </si>
  <si>
    <t>01 4 05 78542</t>
  </si>
  <si>
    <t>03 1</t>
  </si>
  <si>
    <t>Мероприятия по развитию градостроительной деятельности(Иные межбюджетные трансферты)(райбюджет)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</si>
  <si>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</si>
  <si>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</si>
  <si>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</si>
  <si>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</si>
  <si>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</si>
  <si>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01 4 05</t>
  </si>
  <si>
    <t>01 4 09</t>
  </si>
  <si>
    <t>01 4 10</t>
  </si>
  <si>
    <t>01 1 04</t>
  </si>
  <si>
    <t>01 1 04 20540</t>
  </si>
  <si>
    <t>Реализация мероприятий по созданию условий для развития физической культуры и массового спорта (Закупка товаров, работ и услуг для муниципальных нужд)</t>
  </si>
  <si>
    <r>
      <t>Расходы на обеспечение деятельности (оказание услуг) муниципальных учреждений   (Закупка товаров, работ и услуг для муниципальных нужд)(</t>
    </r>
    <r>
      <rPr>
        <b/>
        <sz val="12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</si>
  <si>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01 1 04 78490</t>
  </si>
  <si>
    <t>01 1 04 70100</t>
  </si>
  <si>
    <t>Подпрограмма "Развитие муниципальной политики в сфере социально-зкономического развития муниципального образования"</t>
  </si>
  <si>
    <t>Основное мероприятие "Социально-экономического развитие муниципального образования "</t>
  </si>
  <si>
    <t>Муниципальная программа Нижнедевицкого муниципального района"Совершенствование муниципального управления"</t>
  </si>
  <si>
    <t>04 1 01 70100</t>
  </si>
  <si>
    <t>Мероприятия в области физической культуры и спорта  (Закупка товаров, работ и услуг для муниципальных нужд)</t>
  </si>
  <si>
    <t xml:space="preserve">Создание в общеобразовательных организациях, расположенных в сельской местности условий для занятия физкультурой и спортом(Закупка товаров, работ и услуг для государственных (муниципальных) нужд) </t>
  </si>
  <si>
    <r>
      <t>01 1 0</t>
    </r>
    <r>
      <rPr>
        <sz val="12"/>
        <color rgb="FFFF0000"/>
        <rFont val="Times New Roman"/>
        <family val="1"/>
        <charset val="204"/>
      </rPr>
      <t>4 00000</t>
    </r>
  </si>
  <si>
    <t>01 1 04 00000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</si>
  <si>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муниципальных нужд)</t>
  </si>
  <si>
    <t>06 2 Р5 Д2281</t>
  </si>
  <si>
    <t xml:space="preserve">06 2 Р5 </t>
  </si>
  <si>
    <t>10 6 01 82010</t>
  </si>
  <si>
    <t>Расходы на  приобретение служебного автотранспорта органам местного самоуправления поселений(Межбюджетные трансферты)</t>
  </si>
  <si>
    <t>11 2 01 79180</t>
  </si>
  <si>
    <t>Основное мероприятие "Оснащение объектов спортивной инфраструктуры спортивно-технологическим оборудованием для создания малых спортивных площадок в рамках регионального проекта "Спорт - норма жизни"</t>
  </si>
  <si>
    <t>Судебная система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</si>
  <si>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  </t>
  </si>
  <si>
    <t xml:space="preserve">                                                                                                                                          Приложение №5</t>
  </si>
  <si>
    <t>Подпрограмма "Обеспечение деятельности контрольно-счетной комиссии Нижнедевицкого муниципального района "</t>
  </si>
  <si>
    <t>10 3</t>
  </si>
  <si>
    <t>Основное  мероприятие "Содержание председателя контрольно-счетной комиссии Нижнедевицкого муниципального района "</t>
  </si>
  <si>
    <t>10 3  01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</si>
  <si>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</si>
  <si>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10 3 01 82050</t>
  </si>
  <si>
    <t>Расходы на обеспечение функций муниципальных органов в рамках обеспечения деятельности контрольно-счетной комиссии  (Закупка товаров, работ и услуг для муниципальных нужд)</t>
  </si>
  <si>
    <t>Муниципальная программа Нижнедевицкого муниципального района"Обеспечение доступным и комфортным жильем, транспортными и коммунальными услугами населения"</t>
  </si>
  <si>
    <t>Подпрограмма ""Создание условий для обеспечения качественными услугами ЖКХ населения Нижнедевицкого муниципального района Воронежской области""</t>
  </si>
  <si>
    <t>Расходы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муниципальных нужд)</t>
  </si>
  <si>
    <t>Расходы на поддержку отрасли культуры  (комплектование документных фондов библиотек) (Закупка товаров, работ и услуг для муниципальных нужд)</t>
  </si>
  <si>
    <t>04 1 02 L5190</t>
  </si>
  <si>
    <t>Транспорт</t>
  </si>
  <si>
    <t>Основное мероприятие "Поддержка и развитие пассажирских перевозок автомобильным транспортом"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</si>
  <si>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</si>
  <si>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>07 2 02</t>
  </si>
  <si>
    <t>07 2 02 S9260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</si>
  <si>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</si>
  <si>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</si>
  <si>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08 5</t>
  </si>
  <si>
    <t>08 5 01</t>
  </si>
  <si>
    <t>08 5 01 80200</t>
  </si>
  <si>
    <t xml:space="preserve">08 7 </t>
  </si>
  <si>
    <t xml:space="preserve">08 7 02 </t>
  </si>
  <si>
    <t>08 7 02 78450</t>
  </si>
  <si>
    <t>08 6 01 L5760</t>
  </si>
  <si>
    <t>10 1</t>
  </si>
  <si>
    <t>10 1 01</t>
  </si>
  <si>
    <t>10 1 01 82020</t>
  </si>
  <si>
    <t>10 2</t>
  </si>
  <si>
    <t>10 2 01</t>
  </si>
  <si>
    <t>10 2 01 82010</t>
  </si>
  <si>
    <t>10 1 02</t>
  </si>
  <si>
    <t>10 1 02 82010</t>
  </si>
  <si>
    <t>10 5 01 51200</t>
  </si>
  <si>
    <t>10 4</t>
  </si>
  <si>
    <t>10 4 01</t>
  </si>
  <si>
    <t>10 4 01 80200</t>
  </si>
  <si>
    <t>02 3 03</t>
  </si>
  <si>
    <t>02 3 03 79120</t>
  </si>
  <si>
    <t>09 1 06 78140</t>
  </si>
  <si>
    <t>Расходы в сфере модернизации уличного освещения (Иные межбюджетные трансферты)</t>
  </si>
  <si>
    <t>Расходы на материально-техническое оснащение муниципальных общеобразовательных организаций  (Предоставление субсидий бюджетным, автономным учреждениям и иным некоммерческим организациям)</t>
  </si>
  <si>
    <t>01 1 04 S9620</t>
  </si>
  <si>
    <t>Расходы на мероприятия по капитальному ремонту  общеобразовательных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</si>
  <si>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" Мероприятия в области дополнительного образования по физкультуре и спорту"</t>
  </si>
  <si>
    <t>01 2 02</t>
  </si>
  <si>
    <t>01 2 02 00590</t>
  </si>
  <si>
    <t>Подпрограмма "Молодежь "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</si>
  <si>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органами, казенными учреждениями)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</si>
  <si>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</si>
  <si>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софинансирование капитальных вложений в объекты муниципальной собственности (Закупка товаров, работ и услуг для муниципальных нужд)</t>
  </si>
  <si>
    <t>02 3 03 S9760</t>
  </si>
  <si>
    <t>Основное мероприятие "Приобретение коммунальной техники"</t>
  </si>
  <si>
    <t>02 3 01</t>
  </si>
  <si>
    <t>Расходы на приобретение коммунальной техники (Закупка товаров, работ и услуг для муниципальных нужд)</t>
  </si>
  <si>
    <t xml:space="preserve">02 3 01 S8620 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</si>
  <si>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2025 год и на плановый период  2026 и 2027 годов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</si>
  <si>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</si>
  <si>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01 1 04 S9650</t>
  </si>
  <si>
    <t>Организация бесплатного  питания обучающихся из многодетных семей в муниципальных общеобразовательных организациях (Закупка товаров, работ и услуг для муниципальных нужд)</t>
  </si>
  <si>
    <t>Организация бесплатного  питания обучающихся из многодетных семей в муниципальных общеобразовательных организациях  (Предоставление субсидий бюджетным, автономным учреждениям и иным некоммерческим организациям)</t>
  </si>
  <si>
    <t>01 1 04 S9970</t>
  </si>
  <si>
    <t>Расходы на мероприятия по капитальному ремонту  муниципальной собственности (Закупка товаров, работ и услуг для муниципальных нужд)</t>
  </si>
  <si>
    <t>Муниципальная программа Нижнедевицкого муниципального района "Комплексная программа профилактики правонарушений"</t>
  </si>
  <si>
    <t>Подпрограмма "Комплексные меры по  профилактике правонарушений в Нижнедевицком муниципальном районе"</t>
  </si>
  <si>
    <t>Основное мероприятие "Воспитательно-педагогическая работа с несовершеннолетними в учебных заведениях"</t>
  </si>
  <si>
    <t>Мероприятия, связанные с воспитательно-педагогической работой с несовершеннолетними в учебных заведениях (Закупка товаров, работ и услуг для государственных (муниципальных) нужд)</t>
  </si>
  <si>
    <t>12 1</t>
  </si>
  <si>
    <t>12 1 02</t>
  </si>
  <si>
    <t>12 1 02 88310</t>
  </si>
  <si>
    <t>01 3 Ю6</t>
  </si>
  <si>
    <t>01 3 Ю651790</t>
  </si>
  <si>
    <t>01 4 04 78540</t>
  </si>
  <si>
    <t>Основное мероприятие "Увеличение доли молодежи в возрасте от 14 до24 лет, вовлеченных в мероприятия, направленные на пропаганду здорового образа жизни"</t>
  </si>
  <si>
    <t>Мероприятия, связанные с увеличением доли молодежи в возрасте от 14 до24 лет, вовлеченных в мероприятия, направленные на пропаганду здорового образа жизни(Закупка товаров, работ и услуг для государственных (муниципальных) нужд)</t>
  </si>
  <si>
    <t xml:space="preserve">12 1 09 </t>
  </si>
  <si>
    <t>12 1 09 80410</t>
  </si>
  <si>
    <t>11 2 01 78520</t>
  </si>
  <si>
    <t>Услуги по содержанию граждан из приграничных территорий(Закупка товаров, работ и услуг для муниципальных нужд)</t>
  </si>
  <si>
    <t>11 1 08 80110</t>
  </si>
  <si>
    <t>Подпрограмма "Управление муниципальным имуществом"</t>
  </si>
  <si>
    <t>Основное мероприятие «Общие вопросы управления муниципальной собственностью»</t>
  </si>
  <si>
    <t>Выполнение других расходных обязательств (Закупка товаров, работ и услуг для муниципальных нужд)</t>
  </si>
  <si>
    <t>07 4</t>
  </si>
  <si>
    <t>07 4 01</t>
  </si>
  <si>
    <t>07 4 01 80200</t>
  </si>
  <si>
    <t>Расходы на  содержание и обслуживание мест массового отдыха населения (Межбюджетные трансферты)</t>
  </si>
  <si>
    <t>02 4 01 9Д130</t>
  </si>
  <si>
    <t>11 3 01 78080</t>
  </si>
  <si>
    <t>01 1 Ю6 53030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</si>
  <si>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 в рамках регионального проекта "Педагоги и наставники"</t>
  </si>
  <si>
    <t>01 1 Ю6</t>
  </si>
  <si>
    <t>Основное мероприятие  "Мероприятия по модернизации школьных систем образования" в рамках регионального проекта "Всё лучшее детям"</t>
  </si>
  <si>
    <t>01 1 Ю4</t>
  </si>
  <si>
    <t>011Ю4 57501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</si>
  <si>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 в рамках регионального проекта "Педагоги и наставники"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</si>
  <si>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</si>
  <si>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Расходы на обеспечение 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(Предоставление субсидий бюджетным, автономным учреждениям и иным некоммерческим организациям)</t>
  </si>
  <si>
    <t>01 3 Ю650500</t>
  </si>
  <si>
    <t>Основное мероприятие "Поддержка отрасли культуры в рамках регионального проекта "Развитие культурной инфраструктуры и модернизация учреждений культуры Воронежской области»"</t>
  </si>
  <si>
    <t>06 1 01 L2280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</si>
  <si>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</si>
  <si>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Реализация мероприятий по оснащению объектов спортивной инфраструктуры спортивно-технологическим оборудованием(Предоставление субсидий бюджетным, автономным учреждениям и иным некоммерческим организациям)</t>
  </si>
  <si>
    <t xml:space="preserve">к  решению    Совета  народных  депутатов  «О бюджете Нижнедевицкого муниципального района на 2025 год и на плановый период 2026 и 2027 годов»  от 20.12.2024 №      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</si>
</sst>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2" xfId="0" applyFont="1" applyBorder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1" fillId="0" borderId="6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applyFill="1"/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165" fontId="0" fillId="0" borderId="0" xfId="0" applyNumberFormat="1" applyFill="1"/>
    <xf numFmtId="165" fontId="1" fillId="0" borderId="0" xfId="0" applyNumberFormat="1" applyFont="1" applyFill="1"/>
    <xf numFmtId="165" fontId="7" fillId="0" borderId="13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6" fillId="0" borderId="6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1" fillId="0" borderId="6" xfId="0" applyFont="1" applyFill="1" applyBorder="1"/>
    <xf numFmtId="0" fontId="6" fillId="0" borderId="6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165" fontId="7" fillId="0" borderId="14" xfId="0" applyNumberFormat="1" applyFont="1" applyFill="1" applyBorder="1" applyAlignment="1">
      <alignment horizontal="center" wrapText="1"/>
    </xf>
    <xf numFmtId="165" fontId="7" fillId="0" borderId="15" xfId="0" applyNumberFormat="1" applyFont="1" applyFill="1" applyBorder="1" applyAlignment="1">
      <alignment horizontal="center" wrapText="1"/>
    </xf>
    <xf numFmtId="0" fontId="1" fillId="0" borderId="13" xfId="0" applyFont="1" applyFill="1" applyBorder="1" applyAlignment="1">
      <alignment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justify" vertical="top" wrapText="1"/>
    </xf>
    <xf numFmtId="0" fontId="0" fillId="0" borderId="0" xfId="0" applyFont="1" applyFill="1"/>
    <xf numFmtId="0" fontId="1" fillId="0" borderId="0" xfId="0" applyFont="1" applyFill="1"/>
    <xf numFmtId="49" fontId="8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49" fontId="1" fillId="0" borderId="5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9" fontId="1" fillId="0" borderId="0" xfId="0" applyNumberFormat="1" applyFont="1" applyFill="1"/>
    <xf numFmtId="49" fontId="7" fillId="4" borderId="1" xfId="0" applyNumberFormat="1" applyFont="1" applyFill="1" applyBorder="1" applyAlignment="1">
      <alignment horizontal="left" wrapText="1"/>
    </xf>
    <xf numFmtId="0" fontId="0" fillId="0" borderId="13" xfId="0" applyFill="1" applyBorder="1"/>
    <xf numFmtId="165" fontId="0" fillId="0" borderId="13" xfId="0" applyNumberFormat="1" applyFill="1" applyBorder="1"/>
    <xf numFmtId="0" fontId="1" fillId="3" borderId="2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" fillId="0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wrapText="1"/>
    </xf>
    <xf numFmtId="0" fontId="10" fillId="0" borderId="0" xfId="0" applyFont="1"/>
    <xf numFmtId="0" fontId="1" fillId="0" borderId="9" xfId="0" applyFont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1" fillId="0" borderId="8" xfId="0" applyNumberFormat="1" applyFont="1" applyFill="1" applyBorder="1" applyAlignment="1">
      <alignment horizontal="center" wrapText="1"/>
    </xf>
    <xf numFmtId="165" fontId="7" fillId="0" borderId="8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7" fillId="0" borderId="4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7" fillId="0" borderId="3" xfId="0" applyNumberFormat="1" applyFont="1" applyFill="1" applyBorder="1" applyAlignment="1">
      <alignment horizontal="center" wrapText="1"/>
    </xf>
    <xf numFmtId="165" fontId="8" fillId="0" borderId="4" xfId="0" applyNumberFormat="1" applyFont="1" applyFill="1" applyBorder="1" applyAlignment="1">
      <alignment horizontal="center" wrapText="1"/>
    </xf>
    <xf numFmtId="165" fontId="7" fillId="0" borderId="10" xfId="0" applyNumberFormat="1" applyFont="1" applyFill="1" applyBorder="1" applyAlignment="1">
      <alignment horizontal="center" wrapText="1"/>
    </xf>
    <xf numFmtId="165" fontId="7" fillId="0" borderId="17" xfId="0" applyNumberFormat="1" applyFont="1" applyFill="1" applyBorder="1" applyAlignment="1">
      <alignment horizontal="center" wrapText="1"/>
    </xf>
    <xf numFmtId="165" fontId="7" fillId="0" borderId="18" xfId="0" applyNumberFormat="1" applyFont="1" applyFill="1" applyBorder="1" applyAlignment="1">
      <alignment horizontal="center" wrapText="1"/>
    </xf>
    <xf numFmtId="165" fontId="7" fillId="0" borderId="19" xfId="0" applyNumberFormat="1" applyFont="1" applyFill="1" applyBorder="1" applyAlignment="1">
      <alignment horizontal="center" wrapText="1"/>
    </xf>
    <xf numFmtId="165" fontId="6" fillId="0" borderId="8" xfId="0" applyNumberFormat="1" applyFont="1" applyFill="1" applyBorder="1" applyAlignment="1">
      <alignment horizontal="center" wrapText="1"/>
    </xf>
    <xf numFmtId="165" fontId="9" fillId="0" borderId="8" xfId="0" applyNumberFormat="1" applyFont="1" applyFill="1" applyBorder="1" applyAlignment="1">
      <alignment horizontal="center" wrapText="1"/>
    </xf>
    <xf numFmtId="165" fontId="8" fillId="0" borderId="8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49" fontId="0" fillId="0" borderId="20" xfId="0" applyNumberFormat="1" applyFill="1" applyBorder="1"/>
    <xf numFmtId="0" fontId="1" fillId="0" borderId="11" xfId="0" applyFont="1" applyBorder="1"/>
    <xf numFmtId="49" fontId="1" fillId="0" borderId="16" xfId="0" applyNumberFormat="1" applyFont="1" applyBorder="1" applyAlignment="1">
      <alignment horizontal="left" wrapText="1"/>
    </xf>
    <xf numFmtId="0" fontId="5" fillId="0" borderId="13" xfId="0" applyFont="1" applyBorder="1"/>
    <xf numFmtId="0" fontId="2" fillId="0" borderId="13" xfId="0" applyFont="1" applyFill="1" applyBorder="1" applyAlignment="1">
      <alignment vertical="top" wrapText="1"/>
    </xf>
    <xf numFmtId="49" fontId="2" fillId="0" borderId="13" xfId="0" applyNumberFormat="1" applyFont="1" applyBorder="1" applyAlignment="1">
      <alignment horizontal="center" wrapText="1"/>
    </xf>
    <xf numFmtId="165" fontId="1" fillId="0" borderId="23" xfId="0" applyNumberFormat="1" applyFont="1" applyFill="1" applyBorder="1" applyAlignment="1">
      <alignment horizontal="center" wrapText="1"/>
    </xf>
    <xf numFmtId="165" fontId="7" fillId="0" borderId="23" xfId="0" applyNumberFormat="1" applyFont="1" applyFill="1" applyBorder="1" applyAlignment="1">
      <alignment horizontal="center" wrapText="1"/>
    </xf>
    <xf numFmtId="165" fontId="1" fillId="0" borderId="22" xfId="0" applyNumberFormat="1" applyFont="1" applyFill="1" applyBorder="1" applyAlignment="1">
      <alignment horizontal="center" wrapText="1"/>
    </xf>
    <xf numFmtId="165" fontId="7" fillId="0" borderId="22" xfId="0" applyNumberFormat="1" applyFont="1" applyFill="1" applyBorder="1" applyAlignment="1">
      <alignment horizontal="center" wrapText="1"/>
    </xf>
    <xf numFmtId="165" fontId="1" fillId="0" borderId="24" xfId="0" applyNumberFormat="1" applyFont="1" applyFill="1" applyBorder="1" applyAlignment="1">
      <alignment horizontal="center" wrapText="1"/>
    </xf>
    <xf numFmtId="165" fontId="7" fillId="0" borderId="24" xfId="0" applyNumberFormat="1" applyFont="1" applyFill="1" applyBorder="1" applyAlignment="1">
      <alignment horizontal="center" wrapText="1"/>
    </xf>
    <xf numFmtId="165" fontId="7" fillId="0" borderId="25" xfId="0" applyNumberFormat="1" applyFont="1" applyFill="1" applyBorder="1" applyAlignment="1">
      <alignment horizontal="center" wrapText="1"/>
    </xf>
    <xf numFmtId="165" fontId="6" fillId="0" borderId="23" xfId="0" applyNumberFormat="1" applyFont="1" applyFill="1" applyBorder="1" applyAlignment="1">
      <alignment horizontal="center" wrapText="1"/>
    </xf>
    <xf numFmtId="165" fontId="8" fillId="0" borderId="23" xfId="0" applyNumberFormat="1" applyFont="1" applyFill="1" applyBorder="1" applyAlignment="1">
      <alignment horizontal="center" wrapText="1"/>
    </xf>
    <xf numFmtId="164" fontId="7" fillId="0" borderId="22" xfId="0" applyNumberFormat="1" applyFont="1" applyFill="1" applyBorder="1" applyAlignment="1">
      <alignment horizontal="center" wrapText="1"/>
    </xf>
    <xf numFmtId="1" fontId="3" fillId="0" borderId="7" xfId="0" applyNumberFormat="1" applyFont="1" applyFill="1" applyBorder="1" applyAlignment="1">
      <alignment horizontal="center" wrapText="1"/>
    </xf>
    <xf numFmtId="0" fontId="6" fillId="0" borderId="13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/>
    <xf numFmtId="0" fontId="1" fillId="3" borderId="6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3" borderId="11" xfId="0" applyFont="1" applyFill="1" applyBorder="1" applyAlignment="1">
      <alignment wrapText="1"/>
    </xf>
    <xf numFmtId="165" fontId="7" fillId="0" borderId="7" xfId="0" applyNumberFormat="1" applyFont="1" applyFill="1" applyBorder="1" applyAlignment="1">
      <alignment horizontal="center" wrapText="1"/>
    </xf>
    <xf numFmtId="165" fontId="7" fillId="0" borderId="2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165" fontId="1" fillId="0" borderId="13" xfId="0" applyNumberFormat="1" applyFont="1" applyFill="1" applyBorder="1" applyAlignment="1">
      <alignment horizontal="center" wrapText="1"/>
    </xf>
    <xf numFmtId="0" fontId="0" fillId="0" borderId="0" xfId="0" applyNumberFormat="1" applyFill="1"/>
    <xf numFmtId="1" fontId="3" fillId="0" borderId="6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23" xfId="0" applyNumberFormat="1" applyFont="1" applyFill="1" applyBorder="1" applyAlignment="1">
      <alignment horizontal="center" wrapText="1"/>
    </xf>
    <xf numFmtId="165" fontId="8" fillId="0" borderId="22" xfId="0" applyNumberFormat="1" applyFont="1" applyFill="1" applyBorder="1" applyAlignment="1">
      <alignment horizontal="center" wrapText="1"/>
    </xf>
    <xf numFmtId="49" fontId="7" fillId="0" borderId="26" xfId="0" applyNumberFormat="1" applyFont="1" applyBorder="1" applyAlignment="1">
      <alignment horizontal="left" wrapText="1"/>
    </xf>
    <xf numFmtId="49" fontId="7" fillId="0" borderId="13" xfId="0" applyNumberFormat="1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1" fontId="3" fillId="0" borderId="22" xfId="0" applyNumberFormat="1" applyFont="1" applyFill="1" applyBorder="1" applyAlignment="1">
      <alignment horizontal="center"/>
    </xf>
    <xf numFmtId="165" fontId="9" fillId="0" borderId="23" xfId="0" applyNumberFormat="1" applyFont="1" applyFill="1" applyBorder="1" applyAlignment="1">
      <alignment horizontal="center" wrapText="1"/>
    </xf>
    <xf numFmtId="165" fontId="7" fillId="0" borderId="28" xfId="0" applyNumberFormat="1" applyFont="1" applyFill="1" applyBorder="1" applyAlignment="1">
      <alignment horizontal="center" wrapText="1"/>
    </xf>
    <xf numFmtId="165" fontId="7" fillId="0" borderId="27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165" fontId="1" fillId="0" borderId="25" xfId="0" applyNumberFormat="1" applyFont="1" applyFill="1" applyBorder="1" applyAlignment="1">
      <alignment horizontal="center" wrapText="1"/>
    </xf>
    <xf numFmtId="165" fontId="1" fillId="0" borderId="14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165" fontId="2" fillId="0" borderId="2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0" fillId="0" borderId="3" xfId="0" applyBorder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5"/>
  <sheetViews>
    <sheetView tabSelected="1" workbookViewId="0">
      <selection activeCell="F3" sqref="F3:I3"/>
    </sheetView>
  </sheetViews>
  <sheetFormatPr defaultRowHeight="12.75"/>
  <cols>
    <col min="1" max="1" width="4" customWidth="1"/>
    <col min="2" max="2" width="77.7109375" style="72" customWidth="1"/>
    <col min="3" max="3" width="5.42578125" style="4" customWidth="1"/>
    <col min="4" max="4" width="5.5703125" style="4" customWidth="1"/>
    <col min="5" max="5" width="15.85546875" style="95" customWidth="1"/>
    <col min="6" max="6" width="5.42578125" style="26" customWidth="1"/>
    <col min="7" max="7" width="18.7109375" style="40" customWidth="1"/>
    <col min="8" max="8" width="16.28515625" style="26" customWidth="1"/>
    <col min="9" max="9" width="17.42578125" style="26" customWidth="1"/>
  </cols>
  <sheetData>
    <row r="1" spans="1:10" ht="15.75">
      <c r="A1" s="179" t="s">
        <v>378</v>
      </c>
      <c r="B1" s="179"/>
      <c r="C1" s="179"/>
      <c r="D1" s="179"/>
      <c r="E1" s="179"/>
      <c r="F1" s="179"/>
      <c r="G1" s="179"/>
      <c r="H1" s="180"/>
    </row>
    <row r="2" spans="1:10" ht="15.75">
      <c r="A2" s="179"/>
      <c r="B2" s="179"/>
      <c r="C2" s="179"/>
      <c r="D2" s="179"/>
      <c r="E2" s="179"/>
      <c r="F2" s="179"/>
      <c r="G2" s="179"/>
    </row>
    <row r="3" spans="1:10" ht="49.5" customHeight="1">
      <c r="A3" s="169"/>
      <c r="B3" s="49"/>
      <c r="C3" s="170"/>
      <c r="D3" s="170"/>
      <c r="E3" s="170"/>
      <c r="F3" s="181" t="s">
        <v>483</v>
      </c>
      <c r="G3" s="182"/>
      <c r="H3" s="182"/>
      <c r="I3" s="182"/>
    </row>
    <row r="4" spans="1:10" ht="15.75">
      <c r="A4" s="183"/>
      <c r="B4" s="183"/>
      <c r="C4" s="183"/>
      <c r="D4" s="183"/>
      <c r="E4" s="183"/>
      <c r="F4" s="183"/>
      <c r="G4" s="183"/>
    </row>
    <row r="5" spans="1:10" ht="79.5" customHeight="1">
      <c r="A5" s="184" t="s">
        <v>436</v>
      </c>
      <c r="B5" s="184"/>
      <c r="C5" s="184"/>
      <c r="D5" s="184"/>
      <c r="E5" s="184"/>
      <c r="F5" s="184"/>
      <c r="G5" s="184"/>
      <c r="H5" s="182"/>
      <c r="I5" s="182"/>
    </row>
    <row r="6" spans="1:10" ht="19.5" thickBot="1">
      <c r="A6" s="177" t="s">
        <v>91</v>
      </c>
      <c r="B6" s="177"/>
      <c r="C6" s="177"/>
      <c r="D6" s="177"/>
      <c r="E6" s="177"/>
      <c r="F6" s="177"/>
      <c r="G6" s="177"/>
      <c r="H6" s="178"/>
    </row>
    <row r="7" spans="1:10" ht="48.75" thickBot="1">
      <c r="A7" s="105" t="s">
        <v>0</v>
      </c>
      <c r="B7" s="106" t="s">
        <v>1</v>
      </c>
      <c r="C7" s="107" t="s">
        <v>2</v>
      </c>
      <c r="D7" s="107" t="s">
        <v>3</v>
      </c>
      <c r="E7" s="108" t="s">
        <v>4</v>
      </c>
      <c r="F7" s="106" t="s">
        <v>5</v>
      </c>
      <c r="G7" s="142">
        <v>2025</v>
      </c>
      <c r="H7" s="154">
        <v>2026</v>
      </c>
      <c r="I7" s="161">
        <v>2027</v>
      </c>
    </row>
    <row r="8" spans="1:10" ht="16.5" thickBot="1">
      <c r="A8" s="1"/>
      <c r="B8" s="50" t="s">
        <v>6</v>
      </c>
      <c r="C8" s="3"/>
      <c r="D8" s="3"/>
      <c r="E8" s="76"/>
      <c r="F8" s="77"/>
      <c r="G8" s="109">
        <f>G9+G79+G89+G141+G174+G275+G292+G325+G341+G347</f>
        <v>831036.15566999989</v>
      </c>
      <c r="H8" s="109">
        <f>H9+H79+H89+H141+H174+H275+H292+H325+H341+H347+H362</f>
        <v>670105.38678000006</v>
      </c>
      <c r="I8" s="175">
        <f>I9+I79+I89+I141+I174+I275+I292+I325+I341+I347+I362</f>
        <v>695604.64677999995</v>
      </c>
    </row>
    <row r="9" spans="1:10" ht="16.5" thickBot="1">
      <c r="A9" s="18">
        <v>1</v>
      </c>
      <c r="B9" s="51" t="s">
        <v>7</v>
      </c>
      <c r="C9" s="9" t="s">
        <v>32</v>
      </c>
      <c r="D9" s="9"/>
      <c r="E9" s="78"/>
      <c r="F9" s="79"/>
      <c r="G9" s="109">
        <f>G15+G22+G30+G34+G49+G54+G10</f>
        <v>53441.9</v>
      </c>
      <c r="H9" s="109">
        <f t="shared" ref="H9:I9" si="0">H15+H22+H30+H34+H49+H54+H10</f>
        <v>50708</v>
      </c>
      <c r="I9" s="176">
        <f t="shared" si="0"/>
        <v>50825</v>
      </c>
    </row>
    <row r="10" spans="1:10" ht="32.25" thickBot="1">
      <c r="A10" s="18"/>
      <c r="B10" s="52" t="s">
        <v>193</v>
      </c>
      <c r="C10" s="10" t="s">
        <v>32</v>
      </c>
      <c r="D10" s="10" t="s">
        <v>36</v>
      </c>
      <c r="E10" s="80"/>
      <c r="F10" s="32"/>
      <c r="G10" s="110">
        <f>G11</f>
        <v>2361</v>
      </c>
      <c r="H10" s="110">
        <f t="shared" ref="H10:I13" si="1">H11</f>
        <v>2361</v>
      </c>
      <c r="I10" s="132">
        <f t="shared" si="1"/>
        <v>2361</v>
      </c>
      <c r="J10" s="40"/>
    </row>
    <row r="11" spans="1:10" ht="32.25" thickBot="1">
      <c r="A11" s="18"/>
      <c r="B11" s="53" t="s">
        <v>363</v>
      </c>
      <c r="C11" s="10" t="s">
        <v>32</v>
      </c>
      <c r="D11" s="10" t="s">
        <v>36</v>
      </c>
      <c r="E11" s="81" t="s">
        <v>47</v>
      </c>
      <c r="F11" s="32"/>
      <c r="G11" s="110">
        <f>G12</f>
        <v>2361</v>
      </c>
      <c r="H11" s="110">
        <f t="shared" si="1"/>
        <v>2361</v>
      </c>
      <c r="I11" s="132">
        <f t="shared" si="1"/>
        <v>2361</v>
      </c>
    </row>
    <row r="12" spans="1:10" ht="32.25" thickBot="1">
      <c r="A12" s="18"/>
      <c r="B12" s="38" t="s">
        <v>97</v>
      </c>
      <c r="C12" s="10" t="s">
        <v>32</v>
      </c>
      <c r="D12" s="10" t="s">
        <v>36</v>
      </c>
      <c r="E12" s="81" t="s">
        <v>405</v>
      </c>
      <c r="F12" s="34"/>
      <c r="G12" s="110">
        <f>G13</f>
        <v>2361</v>
      </c>
      <c r="H12" s="110">
        <f t="shared" si="1"/>
        <v>2361</v>
      </c>
      <c r="I12" s="132">
        <f t="shared" si="1"/>
        <v>2361</v>
      </c>
    </row>
    <row r="13" spans="1:10" ht="32.25" thickBot="1">
      <c r="A13" s="18"/>
      <c r="B13" s="55" t="s">
        <v>286</v>
      </c>
      <c r="C13" s="10" t="s">
        <v>32</v>
      </c>
      <c r="D13" s="10" t="s">
        <v>36</v>
      </c>
      <c r="E13" s="81" t="s">
        <v>406</v>
      </c>
      <c r="F13" s="33"/>
      <c r="G13" s="110">
        <f>G14</f>
        <v>2361</v>
      </c>
      <c r="H13" s="110">
        <f t="shared" si="1"/>
        <v>2361</v>
      </c>
      <c r="I13" s="132">
        <f t="shared" si="1"/>
        <v>2361</v>
      </c>
    </row>
    <row r="14" spans="1:10" ht="79.5" thickBot="1">
      <c r="A14" s="18"/>
      <c r="B14" s="55" t="s">
        <v>260</v>
      </c>
      <c r="C14" s="10" t="s">
        <v>32</v>
      </c>
      <c r="D14" s="10" t="s">
        <v>36</v>
      </c>
      <c r="E14" s="81" t="s">
        <v>407</v>
      </c>
      <c r="F14" s="34">
        <v>100</v>
      </c>
      <c r="G14" s="110">
        <v>2361</v>
      </c>
      <c r="H14" s="110">
        <v>2361</v>
      </c>
      <c r="I14" s="134">
        <v>2361</v>
      </c>
    </row>
    <row r="15" spans="1:10" ht="48" thickBot="1">
      <c r="A15" s="1"/>
      <c r="B15" s="56" t="s">
        <v>8</v>
      </c>
      <c r="C15" s="10" t="s">
        <v>32</v>
      </c>
      <c r="D15" s="10" t="s">
        <v>33</v>
      </c>
      <c r="E15" s="82"/>
      <c r="F15" s="32"/>
      <c r="G15" s="110">
        <f>G16</f>
        <v>716</v>
      </c>
      <c r="H15" s="110">
        <f t="shared" ref="H15:I17" si="2">H16</f>
        <v>716</v>
      </c>
      <c r="I15" s="132">
        <f t="shared" si="2"/>
        <v>716</v>
      </c>
    </row>
    <row r="16" spans="1:10" ht="32.25" thickBot="1">
      <c r="A16" s="8"/>
      <c r="B16" s="28" t="s">
        <v>95</v>
      </c>
      <c r="C16" s="7" t="s">
        <v>32</v>
      </c>
      <c r="D16" s="7" t="s">
        <v>33</v>
      </c>
      <c r="E16" s="23">
        <v>10</v>
      </c>
      <c r="F16" s="32"/>
      <c r="G16" s="111">
        <f>G17</f>
        <v>716</v>
      </c>
      <c r="H16" s="111">
        <f t="shared" si="2"/>
        <v>716</v>
      </c>
      <c r="I16" s="133">
        <f t="shared" si="2"/>
        <v>716</v>
      </c>
    </row>
    <row r="17" spans="1:9" ht="32.25" thickBot="1">
      <c r="A17" s="1"/>
      <c r="B17" s="28" t="s">
        <v>96</v>
      </c>
      <c r="C17" s="7" t="s">
        <v>32</v>
      </c>
      <c r="D17" s="7" t="s">
        <v>33</v>
      </c>
      <c r="E17" s="23" t="s">
        <v>408</v>
      </c>
      <c r="F17" s="32"/>
      <c r="G17" s="111">
        <f>G18</f>
        <v>716</v>
      </c>
      <c r="H17" s="111">
        <f t="shared" si="2"/>
        <v>716</v>
      </c>
      <c r="I17" s="133">
        <f t="shared" si="2"/>
        <v>716</v>
      </c>
    </row>
    <row r="18" spans="1:9" ht="32.25" thickBot="1">
      <c r="A18" s="1"/>
      <c r="B18" s="27" t="s">
        <v>288</v>
      </c>
      <c r="C18" s="7" t="s">
        <v>32</v>
      </c>
      <c r="D18" s="7" t="s">
        <v>33</v>
      </c>
      <c r="E18" s="23" t="s">
        <v>409</v>
      </c>
      <c r="F18" s="32"/>
      <c r="G18" s="111">
        <f>G19+G20+G21</f>
        <v>716</v>
      </c>
      <c r="H18" s="111">
        <f t="shared" ref="H18:I18" si="3">H19+H20+H21</f>
        <v>716</v>
      </c>
      <c r="I18" s="133">
        <f t="shared" si="3"/>
        <v>716</v>
      </c>
    </row>
    <row r="19" spans="1:9" ht="79.5" thickBot="1">
      <c r="A19" s="1"/>
      <c r="B19" s="34" t="s">
        <v>291</v>
      </c>
      <c r="C19" s="7" t="s">
        <v>32</v>
      </c>
      <c r="D19" s="7" t="s">
        <v>33</v>
      </c>
      <c r="E19" s="11" t="s">
        <v>410</v>
      </c>
      <c r="F19" s="12">
        <v>100</v>
      </c>
      <c r="G19" s="112">
        <v>640</v>
      </c>
      <c r="H19" s="112">
        <v>640</v>
      </c>
      <c r="I19" s="134">
        <v>640</v>
      </c>
    </row>
    <row r="20" spans="1:9" ht="48" thickBot="1">
      <c r="A20" s="1"/>
      <c r="B20" s="55" t="s">
        <v>289</v>
      </c>
      <c r="C20" s="7" t="s">
        <v>32</v>
      </c>
      <c r="D20" s="7" t="s">
        <v>33</v>
      </c>
      <c r="E20" s="11" t="s">
        <v>410</v>
      </c>
      <c r="F20" s="12">
        <v>200</v>
      </c>
      <c r="G20" s="112">
        <v>76</v>
      </c>
      <c r="H20" s="112">
        <v>76</v>
      </c>
      <c r="I20" s="134">
        <v>76</v>
      </c>
    </row>
    <row r="21" spans="1:9" ht="48" hidden="1" thickBot="1">
      <c r="A21" s="1"/>
      <c r="B21" s="55" t="s">
        <v>290</v>
      </c>
      <c r="C21" s="7" t="s">
        <v>32</v>
      </c>
      <c r="D21" s="7" t="s">
        <v>33</v>
      </c>
      <c r="E21" s="11" t="s">
        <v>372</v>
      </c>
      <c r="F21" s="12">
        <v>800</v>
      </c>
      <c r="G21" s="112">
        <v>0</v>
      </c>
      <c r="H21" s="112"/>
      <c r="I21" s="134"/>
    </row>
    <row r="22" spans="1:9" ht="48" thickBot="1">
      <c r="A22" s="1"/>
      <c r="B22" s="47" t="s">
        <v>9</v>
      </c>
      <c r="C22" s="10" t="s">
        <v>32</v>
      </c>
      <c r="D22" s="10" t="s">
        <v>34</v>
      </c>
      <c r="E22" s="39"/>
      <c r="F22" s="32"/>
      <c r="G22" s="110">
        <f>G23</f>
        <v>28529</v>
      </c>
      <c r="H22" s="110">
        <f t="shared" ref="H22:I24" si="4">H23</f>
        <v>29529</v>
      </c>
      <c r="I22" s="132">
        <f t="shared" si="4"/>
        <v>29529</v>
      </c>
    </row>
    <row r="23" spans="1:9" ht="32.25" thickBot="1">
      <c r="A23" s="1"/>
      <c r="B23" s="53" t="s">
        <v>363</v>
      </c>
      <c r="C23" s="10" t="s">
        <v>32</v>
      </c>
      <c r="D23" s="10" t="s">
        <v>34</v>
      </c>
      <c r="E23" s="39" t="s">
        <v>47</v>
      </c>
      <c r="F23" s="32"/>
      <c r="G23" s="110">
        <f>G24</f>
        <v>28529</v>
      </c>
      <c r="H23" s="110">
        <f t="shared" si="4"/>
        <v>29529</v>
      </c>
      <c r="I23" s="132">
        <f t="shared" si="4"/>
        <v>29529</v>
      </c>
    </row>
    <row r="24" spans="1:9" ht="32.25" thickBot="1">
      <c r="A24" s="1"/>
      <c r="B24" s="38" t="s">
        <v>97</v>
      </c>
      <c r="C24" s="10" t="s">
        <v>32</v>
      </c>
      <c r="D24" s="10" t="s">
        <v>34</v>
      </c>
      <c r="E24" s="39" t="s">
        <v>405</v>
      </c>
      <c r="F24" s="32"/>
      <c r="G24" s="110">
        <f>G25</f>
        <v>28529</v>
      </c>
      <c r="H24" s="110">
        <f t="shared" si="4"/>
        <v>29529</v>
      </c>
      <c r="I24" s="132">
        <f t="shared" si="4"/>
        <v>29529</v>
      </c>
    </row>
    <row r="25" spans="1:9" ht="32.25" thickBot="1">
      <c r="A25" s="1"/>
      <c r="B25" s="55" t="s">
        <v>286</v>
      </c>
      <c r="C25" s="10" t="s">
        <v>32</v>
      </c>
      <c r="D25" s="10" t="s">
        <v>34</v>
      </c>
      <c r="E25" s="39" t="s">
        <v>411</v>
      </c>
      <c r="F25" s="32"/>
      <c r="G25" s="110">
        <f>G26+G27+G28</f>
        <v>28529</v>
      </c>
      <c r="H25" s="110">
        <f t="shared" ref="H25:I25" si="5">H26+H27+H28</f>
        <v>29529</v>
      </c>
      <c r="I25" s="132">
        <f t="shared" si="5"/>
        <v>29529</v>
      </c>
    </row>
    <row r="26" spans="1:9" ht="79.5" thickBot="1">
      <c r="A26" s="17"/>
      <c r="B26" s="55" t="s">
        <v>292</v>
      </c>
      <c r="C26" s="15" t="s">
        <v>32</v>
      </c>
      <c r="D26" s="15" t="s">
        <v>34</v>
      </c>
      <c r="E26" s="16" t="s">
        <v>412</v>
      </c>
      <c r="F26" s="12">
        <v>100</v>
      </c>
      <c r="G26" s="112">
        <v>26994</v>
      </c>
      <c r="H26" s="112">
        <v>27994</v>
      </c>
      <c r="I26" s="134">
        <v>27994</v>
      </c>
    </row>
    <row r="27" spans="1:9" ht="48" thickBot="1">
      <c r="A27" s="1"/>
      <c r="B27" s="55" t="s">
        <v>293</v>
      </c>
      <c r="C27" s="7" t="s">
        <v>32</v>
      </c>
      <c r="D27" s="7" t="s">
        <v>34</v>
      </c>
      <c r="E27" s="6" t="s">
        <v>412</v>
      </c>
      <c r="F27" s="12">
        <v>200</v>
      </c>
      <c r="G27" s="112">
        <v>1315</v>
      </c>
      <c r="H27" s="112">
        <v>1315</v>
      </c>
      <c r="I27" s="134">
        <v>1315</v>
      </c>
    </row>
    <row r="28" spans="1:9" ht="32.25" thickBot="1">
      <c r="A28" s="1"/>
      <c r="B28" s="55" t="s">
        <v>294</v>
      </c>
      <c r="C28" s="158" t="s">
        <v>32</v>
      </c>
      <c r="D28" s="7" t="s">
        <v>34</v>
      </c>
      <c r="E28" s="6" t="s">
        <v>412</v>
      </c>
      <c r="F28" s="12">
        <v>800</v>
      </c>
      <c r="G28" s="112">
        <v>220</v>
      </c>
      <c r="H28" s="112">
        <v>220</v>
      </c>
      <c r="I28" s="134">
        <v>220</v>
      </c>
    </row>
    <row r="29" spans="1:9" ht="16.5" thickBot="1">
      <c r="A29" s="1"/>
      <c r="B29" s="104" t="s">
        <v>376</v>
      </c>
      <c r="C29" s="159" t="s">
        <v>32</v>
      </c>
      <c r="D29" s="7" t="s">
        <v>40</v>
      </c>
      <c r="E29" s="6"/>
      <c r="F29" s="12"/>
      <c r="G29" s="110">
        <f t="shared" ref="G29:I32" si="6">G30</f>
        <v>26.9</v>
      </c>
      <c r="H29" s="110">
        <f t="shared" si="6"/>
        <v>0</v>
      </c>
      <c r="I29" s="132">
        <f t="shared" si="6"/>
        <v>0</v>
      </c>
    </row>
    <row r="30" spans="1:9" ht="32.25" thickBot="1">
      <c r="A30" s="1"/>
      <c r="B30" s="53" t="s">
        <v>363</v>
      </c>
      <c r="C30" s="10" t="s">
        <v>32</v>
      </c>
      <c r="D30" s="10" t="s">
        <v>40</v>
      </c>
      <c r="E30" s="39" t="s">
        <v>47</v>
      </c>
      <c r="F30" s="34"/>
      <c r="G30" s="111">
        <f>G31</f>
        <v>26.9</v>
      </c>
      <c r="H30" s="111">
        <f t="shared" si="6"/>
        <v>0</v>
      </c>
      <c r="I30" s="133">
        <f t="shared" si="6"/>
        <v>0</v>
      </c>
    </row>
    <row r="31" spans="1:9" ht="32.25" thickBot="1">
      <c r="A31" s="1"/>
      <c r="B31" s="55" t="s">
        <v>361</v>
      </c>
      <c r="C31" s="10" t="s">
        <v>32</v>
      </c>
      <c r="D31" s="10" t="s">
        <v>40</v>
      </c>
      <c r="E31" s="39" t="s">
        <v>196</v>
      </c>
      <c r="F31" s="34"/>
      <c r="G31" s="111">
        <f>G32</f>
        <v>26.9</v>
      </c>
      <c r="H31" s="111">
        <f t="shared" si="6"/>
        <v>0</v>
      </c>
      <c r="I31" s="133">
        <f t="shared" si="6"/>
        <v>0</v>
      </c>
    </row>
    <row r="32" spans="1:9" ht="32.25" thickBot="1">
      <c r="A32" s="1"/>
      <c r="B32" s="55" t="s">
        <v>362</v>
      </c>
      <c r="C32" s="10" t="s">
        <v>32</v>
      </c>
      <c r="D32" s="10" t="s">
        <v>40</v>
      </c>
      <c r="E32" s="39" t="s">
        <v>287</v>
      </c>
      <c r="F32" s="34"/>
      <c r="G32" s="111">
        <f>G33</f>
        <v>26.9</v>
      </c>
      <c r="H32" s="111">
        <f t="shared" si="6"/>
        <v>0</v>
      </c>
      <c r="I32" s="133">
        <f t="shared" si="6"/>
        <v>0</v>
      </c>
    </row>
    <row r="33" spans="1:10" ht="63.75" thickBot="1">
      <c r="A33" s="1"/>
      <c r="B33" s="148" t="s">
        <v>377</v>
      </c>
      <c r="C33" s="10" t="s">
        <v>32</v>
      </c>
      <c r="D33" s="10" t="s">
        <v>40</v>
      </c>
      <c r="E33" s="39" t="s">
        <v>413</v>
      </c>
      <c r="F33" s="34">
        <v>200</v>
      </c>
      <c r="G33" s="110">
        <v>26.9</v>
      </c>
      <c r="H33" s="110">
        <v>0</v>
      </c>
      <c r="I33" s="132">
        <v>0</v>
      </c>
    </row>
    <row r="34" spans="1:10" ht="32.25" thickBot="1">
      <c r="A34" s="8"/>
      <c r="B34" s="143" t="s">
        <v>23</v>
      </c>
      <c r="C34" s="10" t="s">
        <v>32</v>
      </c>
      <c r="D34" s="10" t="s">
        <v>39</v>
      </c>
      <c r="E34" s="78"/>
      <c r="F34" s="34"/>
      <c r="G34" s="111">
        <f>G40+G35</f>
        <v>14929</v>
      </c>
      <c r="H34" s="111">
        <f t="shared" ref="H34:I34" si="7">H40+H35</f>
        <v>14929</v>
      </c>
      <c r="I34" s="135">
        <f t="shared" si="7"/>
        <v>14929</v>
      </c>
    </row>
    <row r="35" spans="1:10" ht="32.25" thickBot="1">
      <c r="A35" s="8"/>
      <c r="B35" s="100" t="s">
        <v>95</v>
      </c>
      <c r="C35" s="144" t="s">
        <v>32</v>
      </c>
      <c r="D35" s="144" t="s">
        <v>39</v>
      </c>
      <c r="E35" s="39" t="s">
        <v>47</v>
      </c>
      <c r="F35" s="145"/>
      <c r="G35" s="112">
        <f>G36</f>
        <v>1119</v>
      </c>
      <c r="H35" s="112">
        <f t="shared" ref="H35:I36" si="8">H36</f>
        <v>1119</v>
      </c>
      <c r="I35" s="134">
        <f t="shared" si="8"/>
        <v>1119</v>
      </c>
    </row>
    <row r="36" spans="1:10" ht="32.25" thickBot="1">
      <c r="A36" s="8"/>
      <c r="B36" s="146" t="s">
        <v>379</v>
      </c>
      <c r="C36" s="144" t="s">
        <v>32</v>
      </c>
      <c r="D36" s="144" t="s">
        <v>39</v>
      </c>
      <c r="E36" s="39" t="s">
        <v>380</v>
      </c>
      <c r="F36" s="145"/>
      <c r="G36" s="112">
        <f>G37</f>
        <v>1119</v>
      </c>
      <c r="H36" s="112">
        <f t="shared" si="8"/>
        <v>1119</v>
      </c>
      <c r="I36" s="134">
        <f t="shared" si="8"/>
        <v>1119</v>
      </c>
    </row>
    <row r="37" spans="1:10" ht="32.25" thickBot="1">
      <c r="A37" s="8"/>
      <c r="B37" s="100" t="s">
        <v>381</v>
      </c>
      <c r="C37" s="144" t="s">
        <v>32</v>
      </c>
      <c r="D37" s="144" t="s">
        <v>39</v>
      </c>
      <c r="E37" s="39" t="s">
        <v>382</v>
      </c>
      <c r="F37" s="145"/>
      <c r="G37" s="112">
        <f>G38+G39</f>
        <v>1119</v>
      </c>
      <c r="H37" s="112">
        <f t="shared" ref="H37:I37" si="9">H38+H39</f>
        <v>1119</v>
      </c>
      <c r="I37" s="134">
        <f t="shared" si="9"/>
        <v>1119</v>
      </c>
    </row>
    <row r="38" spans="1:10" ht="81" customHeight="1" thickBot="1">
      <c r="A38" s="8"/>
      <c r="B38" s="100" t="s">
        <v>383</v>
      </c>
      <c r="C38" s="144" t="s">
        <v>32</v>
      </c>
      <c r="D38" s="144" t="s">
        <v>39</v>
      </c>
      <c r="E38" s="39" t="s">
        <v>384</v>
      </c>
      <c r="F38" s="145">
        <v>100</v>
      </c>
      <c r="G38" s="112">
        <v>1090</v>
      </c>
      <c r="H38" s="112">
        <v>1090</v>
      </c>
      <c r="I38" s="134">
        <v>1090</v>
      </c>
    </row>
    <row r="39" spans="1:10" ht="48" thickBot="1">
      <c r="A39" s="8"/>
      <c r="B39" s="147" t="s">
        <v>385</v>
      </c>
      <c r="C39" s="144" t="s">
        <v>32</v>
      </c>
      <c r="D39" s="144" t="s">
        <v>39</v>
      </c>
      <c r="E39" s="39" t="s">
        <v>384</v>
      </c>
      <c r="F39" s="145">
        <v>200</v>
      </c>
      <c r="G39" s="112">
        <v>29</v>
      </c>
      <c r="H39" s="112">
        <v>29</v>
      </c>
      <c r="I39" s="134">
        <v>29</v>
      </c>
    </row>
    <row r="40" spans="1:10" ht="63.75" thickBot="1">
      <c r="A40" s="1"/>
      <c r="B40" s="58" t="s">
        <v>198</v>
      </c>
      <c r="C40" s="10" t="s">
        <v>32</v>
      </c>
      <c r="D40" s="10" t="s">
        <v>39</v>
      </c>
      <c r="E40" s="39" t="s">
        <v>42</v>
      </c>
      <c r="F40" s="34"/>
      <c r="G40" s="111">
        <f>G41</f>
        <v>13810</v>
      </c>
      <c r="H40" s="111">
        <f t="shared" ref="H40:I41" si="10">H41</f>
        <v>13810</v>
      </c>
      <c r="I40" s="133">
        <f t="shared" si="10"/>
        <v>13810</v>
      </c>
      <c r="J40" s="40"/>
    </row>
    <row r="41" spans="1:10" ht="16.5" thickBot="1">
      <c r="A41" s="1"/>
      <c r="B41" s="28" t="s">
        <v>98</v>
      </c>
      <c r="C41" s="10" t="s">
        <v>32</v>
      </c>
      <c r="D41" s="10" t="s">
        <v>39</v>
      </c>
      <c r="E41" s="39" t="s">
        <v>92</v>
      </c>
      <c r="F41" s="34"/>
      <c r="G41" s="111">
        <f>G42</f>
        <v>13810</v>
      </c>
      <c r="H41" s="111">
        <f t="shared" si="10"/>
        <v>13810</v>
      </c>
      <c r="I41" s="133">
        <f t="shared" si="10"/>
        <v>13810</v>
      </c>
    </row>
    <row r="42" spans="1:10" ht="32.25" thickBot="1">
      <c r="A42" s="1"/>
      <c r="B42" s="55" t="s">
        <v>295</v>
      </c>
      <c r="C42" s="10" t="s">
        <v>32</v>
      </c>
      <c r="D42" s="10" t="s">
        <v>39</v>
      </c>
      <c r="E42" s="39" t="s">
        <v>296</v>
      </c>
      <c r="F42" s="34"/>
      <c r="G42" s="111">
        <f>G43+G44+G45</f>
        <v>13810</v>
      </c>
      <c r="H42" s="111">
        <f t="shared" ref="H42:I42" si="11">H43+H44+H45</f>
        <v>13810</v>
      </c>
      <c r="I42" s="133">
        <f t="shared" si="11"/>
        <v>13810</v>
      </c>
    </row>
    <row r="43" spans="1:10" ht="79.5" thickBot="1">
      <c r="A43" s="1"/>
      <c r="B43" s="55" t="s">
        <v>297</v>
      </c>
      <c r="C43" s="7" t="s">
        <v>32</v>
      </c>
      <c r="D43" s="7" t="s">
        <v>39</v>
      </c>
      <c r="E43" s="6" t="s">
        <v>205</v>
      </c>
      <c r="F43" s="13">
        <v>100</v>
      </c>
      <c r="G43" s="113">
        <v>12148</v>
      </c>
      <c r="H43" s="113">
        <v>12148</v>
      </c>
      <c r="I43" s="135">
        <v>12148</v>
      </c>
    </row>
    <row r="44" spans="1:10" ht="48" thickBot="1">
      <c r="A44" s="1"/>
      <c r="B44" s="55" t="s">
        <v>298</v>
      </c>
      <c r="C44" s="7" t="s">
        <v>32</v>
      </c>
      <c r="D44" s="7" t="s">
        <v>39</v>
      </c>
      <c r="E44" s="6" t="s">
        <v>205</v>
      </c>
      <c r="F44" s="13">
        <v>200</v>
      </c>
      <c r="G44" s="113">
        <v>1658</v>
      </c>
      <c r="H44" s="113">
        <v>1658</v>
      </c>
      <c r="I44" s="135">
        <v>1658</v>
      </c>
    </row>
    <row r="45" spans="1:10" ht="32.25" thickBot="1">
      <c r="A45" s="1"/>
      <c r="B45" s="55" t="s">
        <v>299</v>
      </c>
      <c r="C45" s="7" t="s">
        <v>32</v>
      </c>
      <c r="D45" s="7" t="s">
        <v>39</v>
      </c>
      <c r="E45" s="6" t="s">
        <v>205</v>
      </c>
      <c r="F45" s="13">
        <v>800</v>
      </c>
      <c r="G45" s="113">
        <v>4</v>
      </c>
      <c r="H45" s="113">
        <v>4</v>
      </c>
      <c r="I45" s="135">
        <v>4</v>
      </c>
    </row>
    <row r="46" spans="1:10" ht="16.5" hidden="1" thickBot="1">
      <c r="A46" s="8"/>
      <c r="B46" s="59" t="s">
        <v>178</v>
      </c>
      <c r="C46" s="7" t="s">
        <v>32</v>
      </c>
      <c r="D46" s="7" t="s">
        <v>38</v>
      </c>
      <c r="E46" s="23"/>
      <c r="F46" s="34"/>
      <c r="G46" s="111" t="e">
        <f>G47</f>
        <v>#REF!</v>
      </c>
      <c r="H46" s="111" t="e">
        <f t="shared" ref="H46:I47" si="12">H47</f>
        <v>#REF!</v>
      </c>
      <c r="I46" s="133" t="e">
        <f t="shared" si="12"/>
        <v>#REF!</v>
      </c>
    </row>
    <row r="47" spans="1:10" ht="32.25" hidden="1" thickBot="1">
      <c r="A47" s="1"/>
      <c r="B47" s="28" t="s">
        <v>95</v>
      </c>
      <c r="C47" s="7" t="s">
        <v>32</v>
      </c>
      <c r="D47" s="7" t="s">
        <v>38</v>
      </c>
      <c r="E47" s="23">
        <v>10</v>
      </c>
      <c r="F47" s="34"/>
      <c r="G47" s="111" t="e">
        <f>G48</f>
        <v>#REF!</v>
      </c>
      <c r="H47" s="111" t="e">
        <f t="shared" si="12"/>
        <v>#REF!</v>
      </c>
      <c r="I47" s="133" t="e">
        <f t="shared" si="12"/>
        <v>#REF!</v>
      </c>
    </row>
    <row r="48" spans="1:10" ht="32.25" hidden="1" thickBot="1">
      <c r="A48" s="1"/>
      <c r="B48" s="28" t="s">
        <v>232</v>
      </c>
      <c r="C48" s="7" t="s">
        <v>32</v>
      </c>
      <c r="D48" s="7" t="s">
        <v>38</v>
      </c>
      <c r="E48" s="39" t="s">
        <v>231</v>
      </c>
      <c r="F48" s="34"/>
      <c r="G48" s="111" t="e">
        <f>#REF!</f>
        <v>#REF!</v>
      </c>
      <c r="H48" s="111" t="e">
        <f>#REF!</f>
        <v>#REF!</v>
      </c>
      <c r="I48" s="133" t="e">
        <f>#REF!</f>
        <v>#REF!</v>
      </c>
    </row>
    <row r="49" spans="1:9" ht="16.5" thickBot="1">
      <c r="A49" s="8"/>
      <c r="B49" s="60" t="s">
        <v>24</v>
      </c>
      <c r="C49" s="10" t="s">
        <v>32</v>
      </c>
      <c r="D49" s="10">
        <v>11</v>
      </c>
      <c r="E49" s="39"/>
      <c r="F49" s="34"/>
      <c r="G49" s="111">
        <f>G50</f>
        <v>100</v>
      </c>
      <c r="H49" s="111">
        <f t="shared" ref="H49:I50" si="13">H50</f>
        <v>100</v>
      </c>
      <c r="I49" s="133">
        <f t="shared" si="13"/>
        <v>100</v>
      </c>
    </row>
    <row r="50" spans="1:9" ht="63.75" thickBot="1">
      <c r="A50" s="1"/>
      <c r="B50" s="58" t="s">
        <v>198</v>
      </c>
      <c r="C50" s="10" t="s">
        <v>32</v>
      </c>
      <c r="D50" s="10" t="s">
        <v>42</v>
      </c>
      <c r="E50" s="39" t="s">
        <v>42</v>
      </c>
      <c r="F50" s="34"/>
      <c r="G50" s="111">
        <f>G51</f>
        <v>100</v>
      </c>
      <c r="H50" s="111">
        <f t="shared" si="13"/>
        <v>100</v>
      </c>
      <c r="I50" s="133">
        <f t="shared" si="13"/>
        <v>100</v>
      </c>
    </row>
    <row r="51" spans="1:9" ht="16.5" thickBot="1">
      <c r="A51" s="1"/>
      <c r="B51" s="28" t="s">
        <v>99</v>
      </c>
      <c r="C51" s="10" t="s">
        <v>32</v>
      </c>
      <c r="D51" s="10" t="s">
        <v>42</v>
      </c>
      <c r="E51" s="39" t="s">
        <v>50</v>
      </c>
      <c r="F51" s="34"/>
      <c r="G51" s="111">
        <f>G53</f>
        <v>100</v>
      </c>
      <c r="H51" s="111">
        <f t="shared" ref="H51:I51" si="14">H53</f>
        <v>100</v>
      </c>
      <c r="I51" s="133">
        <f t="shared" si="14"/>
        <v>100</v>
      </c>
    </row>
    <row r="52" spans="1:9" ht="32.25" thickBot="1">
      <c r="A52" s="1"/>
      <c r="B52" s="27" t="s">
        <v>100</v>
      </c>
      <c r="C52" s="10" t="s">
        <v>32</v>
      </c>
      <c r="D52" s="10" t="s">
        <v>42</v>
      </c>
      <c r="E52" s="39" t="s">
        <v>101</v>
      </c>
      <c r="F52" s="34"/>
      <c r="G52" s="113">
        <f>G53</f>
        <v>100</v>
      </c>
      <c r="H52" s="113">
        <f t="shared" ref="H52:I52" si="15">H53</f>
        <v>100</v>
      </c>
      <c r="I52" s="135">
        <f t="shared" si="15"/>
        <v>100</v>
      </c>
    </row>
    <row r="53" spans="1:9" ht="32.25" thickBot="1">
      <c r="A53" s="1"/>
      <c r="B53" s="55" t="s">
        <v>79</v>
      </c>
      <c r="C53" s="10" t="s">
        <v>32</v>
      </c>
      <c r="D53" s="10">
        <v>11</v>
      </c>
      <c r="E53" s="23" t="s">
        <v>144</v>
      </c>
      <c r="F53" s="34">
        <v>800</v>
      </c>
      <c r="G53" s="111">
        <v>100</v>
      </c>
      <c r="H53" s="111">
        <v>100</v>
      </c>
      <c r="I53" s="133">
        <v>100</v>
      </c>
    </row>
    <row r="54" spans="1:9" ht="16.5" thickBot="1">
      <c r="A54" s="1"/>
      <c r="B54" s="47" t="s">
        <v>45</v>
      </c>
      <c r="C54" s="10" t="s">
        <v>32</v>
      </c>
      <c r="D54" s="10">
        <v>13</v>
      </c>
      <c r="E54" s="39"/>
      <c r="F54" s="34"/>
      <c r="G54" s="110">
        <f>G55+G64+G60</f>
        <v>6780</v>
      </c>
      <c r="H54" s="110">
        <f t="shared" ref="H54:I54" si="16">H55+H64</f>
        <v>3073</v>
      </c>
      <c r="I54" s="132">
        <f t="shared" si="16"/>
        <v>3190</v>
      </c>
    </row>
    <row r="55" spans="1:9" ht="32.25" thickBot="1">
      <c r="A55" s="1"/>
      <c r="B55" s="38" t="s">
        <v>117</v>
      </c>
      <c r="C55" s="10" t="s">
        <v>32</v>
      </c>
      <c r="D55" s="10" t="s">
        <v>41</v>
      </c>
      <c r="E55" s="39" t="s">
        <v>32</v>
      </c>
      <c r="F55" s="34"/>
      <c r="G55" s="110">
        <f>G56</f>
        <v>1213</v>
      </c>
      <c r="H55" s="110">
        <f t="shared" ref="H55:I56" si="17">H56</f>
        <v>1261</v>
      </c>
      <c r="I55" s="132">
        <f t="shared" si="17"/>
        <v>1311</v>
      </c>
    </row>
    <row r="56" spans="1:9" ht="16.5" thickBot="1">
      <c r="A56" s="1"/>
      <c r="B56" s="55" t="s">
        <v>98</v>
      </c>
      <c r="C56" s="10" t="s">
        <v>32</v>
      </c>
      <c r="D56" s="10" t="s">
        <v>41</v>
      </c>
      <c r="E56" s="39" t="s">
        <v>55</v>
      </c>
      <c r="F56" s="34"/>
      <c r="G56" s="110">
        <f>G57</f>
        <v>1213</v>
      </c>
      <c r="H56" s="110">
        <f t="shared" si="17"/>
        <v>1261</v>
      </c>
      <c r="I56" s="132">
        <f t="shared" si="17"/>
        <v>1311</v>
      </c>
    </row>
    <row r="57" spans="1:9" ht="32.25" thickBot="1">
      <c r="A57" s="1"/>
      <c r="B57" s="55" t="s">
        <v>300</v>
      </c>
      <c r="C57" s="10" t="s">
        <v>32</v>
      </c>
      <c r="D57" s="10" t="s">
        <v>41</v>
      </c>
      <c r="E57" s="39" t="s">
        <v>142</v>
      </c>
      <c r="F57" s="34"/>
      <c r="G57" s="110">
        <f>G58+G59</f>
        <v>1213</v>
      </c>
      <c r="H57" s="110">
        <f t="shared" ref="H57:I57" si="18">H58+H59</f>
        <v>1261</v>
      </c>
      <c r="I57" s="132">
        <f t="shared" si="18"/>
        <v>1311</v>
      </c>
    </row>
    <row r="58" spans="1:9" ht="79.5" thickBot="1">
      <c r="A58" s="17"/>
      <c r="B58" s="34" t="s">
        <v>301</v>
      </c>
      <c r="C58" s="36" t="s">
        <v>32</v>
      </c>
      <c r="D58" s="36" t="s">
        <v>41</v>
      </c>
      <c r="E58" s="83" t="s">
        <v>191</v>
      </c>
      <c r="F58" s="34">
        <v>100</v>
      </c>
      <c r="G58" s="111">
        <v>1213</v>
      </c>
      <c r="H58" s="111">
        <v>1261</v>
      </c>
      <c r="I58" s="133">
        <v>1311</v>
      </c>
    </row>
    <row r="59" spans="1:9" ht="48" hidden="1" thickBot="1">
      <c r="A59" s="1"/>
      <c r="B59" s="34" t="s">
        <v>302</v>
      </c>
      <c r="C59" s="10" t="s">
        <v>32</v>
      </c>
      <c r="D59" s="10" t="s">
        <v>41</v>
      </c>
      <c r="E59" s="39" t="s">
        <v>191</v>
      </c>
      <c r="F59" s="34">
        <v>200</v>
      </c>
      <c r="G59" s="111"/>
      <c r="H59" s="111"/>
      <c r="I59" s="133"/>
    </row>
    <row r="60" spans="1:9" ht="32.25" thickBot="1">
      <c r="A60" s="1"/>
      <c r="B60" s="27" t="s">
        <v>114</v>
      </c>
      <c r="C60" s="36" t="s">
        <v>32</v>
      </c>
      <c r="D60" s="36" t="s">
        <v>41</v>
      </c>
      <c r="E60" s="39" t="s">
        <v>38</v>
      </c>
      <c r="F60" s="34"/>
      <c r="G60" s="111">
        <f>G61</f>
        <v>822</v>
      </c>
      <c r="H60" s="111">
        <f t="shared" ref="H60:I62" si="19">H61</f>
        <v>0</v>
      </c>
      <c r="I60" s="135">
        <f t="shared" si="19"/>
        <v>0</v>
      </c>
    </row>
    <row r="61" spans="1:9" ht="16.5" thickBot="1">
      <c r="A61" s="1"/>
      <c r="B61" s="28" t="s">
        <v>460</v>
      </c>
      <c r="C61" s="36" t="s">
        <v>32</v>
      </c>
      <c r="D61" s="36" t="s">
        <v>41</v>
      </c>
      <c r="E61" s="39" t="s">
        <v>463</v>
      </c>
      <c r="F61" s="34"/>
      <c r="G61" s="111">
        <f>G62</f>
        <v>822</v>
      </c>
      <c r="H61" s="111">
        <f t="shared" si="19"/>
        <v>0</v>
      </c>
      <c r="I61" s="133">
        <f t="shared" si="19"/>
        <v>0</v>
      </c>
    </row>
    <row r="62" spans="1:9" ht="32.25" thickBot="1">
      <c r="A62" s="1"/>
      <c r="B62" s="27" t="s">
        <v>461</v>
      </c>
      <c r="C62" s="36" t="s">
        <v>32</v>
      </c>
      <c r="D62" s="36" t="s">
        <v>41</v>
      </c>
      <c r="E62" s="39" t="s">
        <v>464</v>
      </c>
      <c r="F62" s="34"/>
      <c r="G62" s="111">
        <f>G63</f>
        <v>822</v>
      </c>
      <c r="H62" s="111">
        <f t="shared" si="19"/>
        <v>0</v>
      </c>
      <c r="I62" s="133">
        <f t="shared" si="19"/>
        <v>0</v>
      </c>
    </row>
    <row r="63" spans="1:9" ht="32.25" thickBot="1">
      <c r="A63" s="1"/>
      <c r="B63" s="55" t="s">
        <v>462</v>
      </c>
      <c r="C63" s="36" t="s">
        <v>32</v>
      </c>
      <c r="D63" s="36" t="s">
        <v>41</v>
      </c>
      <c r="E63" s="39" t="s">
        <v>465</v>
      </c>
      <c r="F63" s="34">
        <v>200</v>
      </c>
      <c r="G63" s="111">
        <v>822</v>
      </c>
      <c r="H63" s="111">
        <v>0</v>
      </c>
      <c r="I63" s="133">
        <v>0</v>
      </c>
    </row>
    <row r="64" spans="1:9" ht="63.75" thickBot="1">
      <c r="A64" s="1"/>
      <c r="B64" s="61" t="s">
        <v>198</v>
      </c>
      <c r="C64" s="10" t="s">
        <v>32</v>
      </c>
      <c r="D64" s="10" t="s">
        <v>41</v>
      </c>
      <c r="E64" s="39" t="s">
        <v>42</v>
      </c>
      <c r="F64" s="34"/>
      <c r="G64" s="110">
        <f>G69+G65</f>
        <v>4745</v>
      </c>
      <c r="H64" s="110">
        <f t="shared" ref="H64:I64" si="20">H69+H65</f>
        <v>1812</v>
      </c>
      <c r="I64" s="134">
        <f t="shared" si="20"/>
        <v>1879</v>
      </c>
    </row>
    <row r="65" spans="1:9" ht="16.5" thickBot="1">
      <c r="A65" s="1"/>
      <c r="B65" s="28" t="s">
        <v>99</v>
      </c>
      <c r="C65" s="10" t="s">
        <v>32</v>
      </c>
      <c r="D65" s="10" t="s">
        <v>41</v>
      </c>
      <c r="E65" s="39" t="s">
        <v>50</v>
      </c>
      <c r="F65" s="34"/>
      <c r="G65" s="110">
        <f>G66</f>
        <v>3000</v>
      </c>
      <c r="H65" s="110">
        <f t="shared" ref="H65:I65" si="21">H66</f>
        <v>0</v>
      </c>
      <c r="I65" s="132">
        <f t="shared" si="21"/>
        <v>0</v>
      </c>
    </row>
    <row r="66" spans="1:9" ht="32.25" thickBot="1">
      <c r="A66" s="1"/>
      <c r="B66" s="27" t="s">
        <v>158</v>
      </c>
      <c r="C66" s="10" t="s">
        <v>32</v>
      </c>
      <c r="D66" s="10" t="s">
        <v>41</v>
      </c>
      <c r="E66" s="39" t="s">
        <v>159</v>
      </c>
      <c r="F66" s="34"/>
      <c r="G66" s="110">
        <f>G67+G68</f>
        <v>3000</v>
      </c>
      <c r="H66" s="110">
        <f t="shared" ref="H66:I66" si="22">H67+H68</f>
        <v>0</v>
      </c>
      <c r="I66" s="132">
        <f t="shared" si="22"/>
        <v>0</v>
      </c>
    </row>
    <row r="67" spans="1:9" ht="32.25" thickBot="1">
      <c r="A67" s="1"/>
      <c r="B67" s="27" t="s">
        <v>160</v>
      </c>
      <c r="C67" s="10" t="s">
        <v>32</v>
      </c>
      <c r="D67" s="10" t="s">
        <v>41</v>
      </c>
      <c r="E67" s="39" t="s">
        <v>161</v>
      </c>
      <c r="F67" s="34">
        <v>800</v>
      </c>
      <c r="G67" s="110">
        <v>1400</v>
      </c>
      <c r="H67" s="110">
        <v>0</v>
      </c>
      <c r="I67" s="132">
        <v>0</v>
      </c>
    </row>
    <row r="68" spans="1:9" ht="32.25" thickBot="1">
      <c r="A68" s="1"/>
      <c r="B68" s="166" t="s">
        <v>458</v>
      </c>
      <c r="C68" s="10" t="s">
        <v>32</v>
      </c>
      <c r="D68" s="10" t="s">
        <v>41</v>
      </c>
      <c r="E68" s="39" t="s">
        <v>459</v>
      </c>
      <c r="F68" s="168">
        <v>200</v>
      </c>
      <c r="G68" s="110">
        <v>1600</v>
      </c>
      <c r="H68" s="110">
        <v>0</v>
      </c>
      <c r="I68" s="132">
        <v>0</v>
      </c>
    </row>
    <row r="69" spans="1:9" ht="48" thickBot="1">
      <c r="A69" s="1"/>
      <c r="B69" s="38" t="s">
        <v>102</v>
      </c>
      <c r="C69" s="10" t="s">
        <v>32</v>
      </c>
      <c r="D69" s="10" t="s">
        <v>41</v>
      </c>
      <c r="E69" s="39" t="s">
        <v>48</v>
      </c>
      <c r="F69" s="34"/>
      <c r="G69" s="110">
        <f>G70+G73+G76</f>
        <v>1745</v>
      </c>
      <c r="H69" s="110">
        <f t="shared" ref="H69:I69" si="23">H70+H73+H76</f>
        <v>1812</v>
      </c>
      <c r="I69" s="132">
        <f t="shared" si="23"/>
        <v>1879</v>
      </c>
    </row>
    <row r="70" spans="1:9" ht="63.75" thickBot="1">
      <c r="A70" s="1"/>
      <c r="B70" s="62" t="s">
        <v>103</v>
      </c>
      <c r="C70" s="10" t="s">
        <v>32</v>
      </c>
      <c r="D70" s="10" t="s">
        <v>41</v>
      </c>
      <c r="E70" s="39" t="s">
        <v>104</v>
      </c>
      <c r="F70" s="34"/>
      <c r="G70" s="112">
        <f>G71+G72</f>
        <v>597</v>
      </c>
      <c r="H70" s="112">
        <f t="shared" ref="H70:I70" si="24">H71+H72</f>
        <v>619</v>
      </c>
      <c r="I70" s="134">
        <f t="shared" si="24"/>
        <v>641</v>
      </c>
    </row>
    <row r="71" spans="1:9" ht="79.5" thickBot="1">
      <c r="A71" s="1"/>
      <c r="B71" s="28" t="s">
        <v>303</v>
      </c>
      <c r="C71" s="7" t="s">
        <v>32</v>
      </c>
      <c r="D71" s="7">
        <v>13</v>
      </c>
      <c r="E71" s="23" t="s">
        <v>468</v>
      </c>
      <c r="F71" s="24">
        <v>100</v>
      </c>
      <c r="G71" s="112">
        <v>597</v>
      </c>
      <c r="H71" s="112">
        <v>619</v>
      </c>
      <c r="I71" s="134">
        <v>641</v>
      </c>
    </row>
    <row r="72" spans="1:9" ht="48" hidden="1" thickBot="1">
      <c r="A72" s="1"/>
      <c r="B72" s="55" t="s">
        <v>49</v>
      </c>
      <c r="C72" s="10" t="s">
        <v>32</v>
      </c>
      <c r="D72" s="7">
        <v>13</v>
      </c>
      <c r="E72" s="23" t="s">
        <v>192</v>
      </c>
      <c r="F72" s="24">
        <v>200</v>
      </c>
      <c r="G72" s="112"/>
      <c r="H72" s="112"/>
      <c r="I72" s="134"/>
    </row>
    <row r="73" spans="1:9" ht="79.5" thickBot="1">
      <c r="A73" s="1"/>
      <c r="B73" s="55" t="s">
        <v>105</v>
      </c>
      <c r="C73" s="10" t="s">
        <v>106</v>
      </c>
      <c r="D73" s="7" t="s">
        <v>41</v>
      </c>
      <c r="E73" s="23" t="s">
        <v>107</v>
      </c>
      <c r="F73" s="24"/>
      <c r="G73" s="113">
        <f>G74+G75</f>
        <v>587</v>
      </c>
      <c r="H73" s="113">
        <f t="shared" ref="H73:I73" si="25">H74+H75</f>
        <v>609</v>
      </c>
      <c r="I73" s="135">
        <f t="shared" si="25"/>
        <v>631</v>
      </c>
    </row>
    <row r="74" spans="1:9" ht="111" thickBot="1">
      <c r="A74" s="1"/>
      <c r="B74" s="28" t="s">
        <v>304</v>
      </c>
      <c r="C74" s="10" t="s">
        <v>32</v>
      </c>
      <c r="D74" s="7" t="s">
        <v>41</v>
      </c>
      <c r="E74" s="23" t="s">
        <v>88</v>
      </c>
      <c r="F74" s="24">
        <v>100</v>
      </c>
      <c r="G74" s="112">
        <v>587</v>
      </c>
      <c r="H74" s="112">
        <v>609</v>
      </c>
      <c r="I74" s="134">
        <v>631</v>
      </c>
    </row>
    <row r="75" spans="1:9" ht="79.5" hidden="1" thickBot="1">
      <c r="A75" s="1"/>
      <c r="B75" s="28" t="s">
        <v>306</v>
      </c>
      <c r="C75" s="10" t="s">
        <v>32</v>
      </c>
      <c r="D75" s="7" t="s">
        <v>41</v>
      </c>
      <c r="E75" s="23" t="s">
        <v>88</v>
      </c>
      <c r="F75" s="24">
        <v>200</v>
      </c>
      <c r="G75" s="112"/>
      <c r="H75" s="112"/>
      <c r="I75" s="134"/>
    </row>
    <row r="76" spans="1:9" ht="48" thickBot="1">
      <c r="A76" s="17"/>
      <c r="B76" s="28" t="s">
        <v>108</v>
      </c>
      <c r="C76" s="36" t="s">
        <v>32</v>
      </c>
      <c r="D76" s="15" t="s">
        <v>41</v>
      </c>
      <c r="E76" s="31" t="s">
        <v>109</v>
      </c>
      <c r="F76" s="24"/>
      <c r="G76" s="113">
        <f>G77+G78</f>
        <v>561</v>
      </c>
      <c r="H76" s="113">
        <f t="shared" ref="H76:I76" si="26">H77+H78</f>
        <v>584</v>
      </c>
      <c r="I76" s="135">
        <f t="shared" si="26"/>
        <v>607</v>
      </c>
    </row>
    <row r="77" spans="1:9" ht="95.25" thickBot="1">
      <c r="A77" s="1"/>
      <c r="B77" s="28" t="s">
        <v>305</v>
      </c>
      <c r="C77" s="7" t="s">
        <v>32</v>
      </c>
      <c r="D77" s="7" t="s">
        <v>41</v>
      </c>
      <c r="E77" s="23" t="s">
        <v>89</v>
      </c>
      <c r="F77" s="24">
        <v>100</v>
      </c>
      <c r="G77" s="112">
        <v>561</v>
      </c>
      <c r="H77" s="112">
        <v>584</v>
      </c>
      <c r="I77" s="134">
        <v>607</v>
      </c>
    </row>
    <row r="78" spans="1:9" ht="48" hidden="1" thickBot="1">
      <c r="A78" s="1"/>
      <c r="B78" s="28" t="s">
        <v>233</v>
      </c>
      <c r="C78" s="7" t="s">
        <v>32</v>
      </c>
      <c r="D78" s="7" t="s">
        <v>41</v>
      </c>
      <c r="E78" s="23" t="s">
        <v>89</v>
      </c>
      <c r="F78" s="24">
        <v>200</v>
      </c>
      <c r="G78" s="110"/>
      <c r="H78" s="110"/>
      <c r="I78" s="132"/>
    </row>
    <row r="79" spans="1:9" ht="25.5" customHeight="1" thickBot="1">
      <c r="A79" s="19">
        <v>2</v>
      </c>
      <c r="B79" s="51" t="s">
        <v>10</v>
      </c>
      <c r="C79" s="9" t="s">
        <v>33</v>
      </c>
      <c r="D79" s="9"/>
      <c r="E79" s="78"/>
      <c r="F79" s="32"/>
      <c r="G79" s="155">
        <f>G80</f>
        <v>300</v>
      </c>
      <c r="H79" s="155">
        <f t="shared" ref="H79:I79" si="27">H80</f>
        <v>300</v>
      </c>
      <c r="I79" s="156">
        <f t="shared" si="27"/>
        <v>300</v>
      </c>
    </row>
    <row r="80" spans="1:9" ht="32.25" thickBot="1">
      <c r="A80" s="1"/>
      <c r="B80" s="47" t="s">
        <v>176</v>
      </c>
      <c r="C80" s="10" t="s">
        <v>33</v>
      </c>
      <c r="D80" s="10" t="s">
        <v>47</v>
      </c>
      <c r="E80" s="39"/>
      <c r="F80" s="34"/>
      <c r="G80" s="110">
        <f>G81+G86</f>
        <v>300</v>
      </c>
      <c r="H80" s="110">
        <f t="shared" ref="H80:I80" si="28">H81+H86</f>
        <v>300</v>
      </c>
      <c r="I80" s="132">
        <f t="shared" si="28"/>
        <v>300</v>
      </c>
    </row>
    <row r="81" spans="1:9" ht="63.75" thickBot="1">
      <c r="A81" s="1"/>
      <c r="B81" s="38" t="s">
        <v>110</v>
      </c>
      <c r="C81" s="10" t="s">
        <v>33</v>
      </c>
      <c r="D81" s="10" t="s">
        <v>47</v>
      </c>
      <c r="E81" s="39" t="s">
        <v>33</v>
      </c>
      <c r="F81" s="34"/>
      <c r="G81" s="110">
        <f>G83</f>
        <v>300</v>
      </c>
      <c r="H81" s="110">
        <f t="shared" ref="H81:I81" si="29">H83</f>
        <v>300</v>
      </c>
      <c r="I81" s="132">
        <f t="shared" si="29"/>
        <v>300</v>
      </c>
    </row>
    <row r="82" spans="1:9" ht="32.25" thickBot="1">
      <c r="A82" s="1"/>
      <c r="B82" s="63" t="s">
        <v>111</v>
      </c>
      <c r="C82" s="10" t="s">
        <v>33</v>
      </c>
      <c r="D82" s="10" t="s">
        <v>47</v>
      </c>
      <c r="E82" s="39" t="s">
        <v>345</v>
      </c>
      <c r="F82" s="34"/>
      <c r="G82" s="110">
        <f>G83</f>
        <v>300</v>
      </c>
      <c r="H82" s="110">
        <f t="shared" ref="H82:I83" si="30">H83</f>
        <v>300</v>
      </c>
      <c r="I82" s="132">
        <f t="shared" si="30"/>
        <v>300</v>
      </c>
    </row>
    <row r="83" spans="1:9" ht="32.25" thickBot="1">
      <c r="A83" s="1"/>
      <c r="B83" s="28" t="s">
        <v>183</v>
      </c>
      <c r="C83" s="10" t="s">
        <v>33</v>
      </c>
      <c r="D83" s="10" t="s">
        <v>47</v>
      </c>
      <c r="E83" s="39" t="s">
        <v>184</v>
      </c>
      <c r="F83" s="34"/>
      <c r="G83" s="110">
        <f>G84</f>
        <v>300</v>
      </c>
      <c r="H83" s="110">
        <f t="shared" si="30"/>
        <v>300</v>
      </c>
      <c r="I83" s="132">
        <f t="shared" si="30"/>
        <v>300</v>
      </c>
    </row>
    <row r="84" spans="1:9" ht="32.25" thickBot="1">
      <c r="A84" s="1"/>
      <c r="B84" s="28" t="s">
        <v>174</v>
      </c>
      <c r="C84" s="10" t="s">
        <v>33</v>
      </c>
      <c r="D84" s="10" t="s">
        <v>47</v>
      </c>
      <c r="E84" s="39" t="s">
        <v>185</v>
      </c>
      <c r="F84" s="34">
        <v>200</v>
      </c>
      <c r="G84" s="110">
        <v>300</v>
      </c>
      <c r="H84" s="110">
        <v>300</v>
      </c>
      <c r="I84" s="132">
        <v>300</v>
      </c>
    </row>
    <row r="85" spans="1:9" ht="63.75" hidden="1" thickBot="1">
      <c r="A85" s="1"/>
      <c r="B85" s="61" t="s">
        <v>198</v>
      </c>
      <c r="C85" s="10" t="s">
        <v>33</v>
      </c>
      <c r="D85" s="10" t="s">
        <v>47</v>
      </c>
      <c r="E85" s="39">
        <v>11</v>
      </c>
      <c r="F85" s="34"/>
      <c r="G85" s="114">
        <f>G86</f>
        <v>0</v>
      </c>
      <c r="H85" s="114">
        <f t="shared" ref="H85:I85" si="31">H86</f>
        <v>0</v>
      </c>
      <c r="I85" s="136">
        <f t="shared" si="31"/>
        <v>0</v>
      </c>
    </row>
    <row r="86" spans="1:9" ht="32.25" hidden="1" thickBot="1">
      <c r="A86" s="1"/>
      <c r="B86" s="28" t="s">
        <v>199</v>
      </c>
      <c r="C86" s="10" t="s">
        <v>33</v>
      </c>
      <c r="D86" s="10" t="s">
        <v>47</v>
      </c>
      <c r="E86" s="39" t="s">
        <v>80</v>
      </c>
      <c r="F86" s="24"/>
      <c r="G86" s="115">
        <f>G88</f>
        <v>0</v>
      </c>
      <c r="H86" s="115">
        <f t="shared" ref="H86:I86" si="32">H88</f>
        <v>0</v>
      </c>
      <c r="I86" s="137">
        <f t="shared" si="32"/>
        <v>0</v>
      </c>
    </row>
    <row r="87" spans="1:9" ht="95.25" hidden="1" thickBot="1">
      <c r="A87" s="1"/>
      <c r="B87" s="45" t="s">
        <v>261</v>
      </c>
      <c r="C87" s="10" t="s">
        <v>33</v>
      </c>
      <c r="D87" s="10" t="s">
        <v>47</v>
      </c>
      <c r="E87" s="39" t="s">
        <v>209</v>
      </c>
      <c r="F87" s="24"/>
      <c r="G87" s="115">
        <f>G88</f>
        <v>0</v>
      </c>
      <c r="H87" s="115">
        <f t="shared" ref="H87:I87" si="33">H88</f>
        <v>0</v>
      </c>
      <c r="I87" s="137">
        <f t="shared" si="33"/>
        <v>0</v>
      </c>
    </row>
    <row r="88" spans="1:9" ht="32.25" hidden="1" thickBot="1">
      <c r="A88" s="1"/>
      <c r="B88" s="28" t="s">
        <v>186</v>
      </c>
      <c r="C88" s="10" t="s">
        <v>33</v>
      </c>
      <c r="D88" s="10" t="s">
        <v>47</v>
      </c>
      <c r="E88" s="23" t="s">
        <v>175</v>
      </c>
      <c r="F88" s="24">
        <v>500</v>
      </c>
      <c r="G88" s="115"/>
      <c r="H88" s="115"/>
      <c r="I88" s="137"/>
    </row>
    <row r="89" spans="1:9" ht="27.75" customHeight="1" thickBot="1">
      <c r="A89" s="37">
        <v>3</v>
      </c>
      <c r="B89" s="64" t="s">
        <v>11</v>
      </c>
      <c r="C89" s="9" t="s">
        <v>34</v>
      </c>
      <c r="D89" s="9"/>
      <c r="E89" s="78"/>
      <c r="F89" s="32"/>
      <c r="G89" s="116">
        <f>G90+G95+G110+G118+G105</f>
        <v>188213.50000000003</v>
      </c>
      <c r="H89" s="116">
        <f>H90+H95+H110+H118+H105</f>
        <v>164847.9</v>
      </c>
      <c r="I89" s="157">
        <f>I90+I95+I110+I118+I105</f>
        <v>175079.6</v>
      </c>
    </row>
    <row r="90" spans="1:9" ht="27" customHeight="1" thickBot="1">
      <c r="A90" s="18"/>
      <c r="B90" s="57" t="s">
        <v>263</v>
      </c>
      <c r="C90" s="10" t="s">
        <v>34</v>
      </c>
      <c r="D90" s="10" t="s">
        <v>32</v>
      </c>
      <c r="E90" s="39"/>
      <c r="F90" s="34"/>
      <c r="G90" s="111">
        <f>G91</f>
        <v>87.7</v>
      </c>
      <c r="H90" s="111">
        <f t="shared" ref="H90:I93" si="34">H91</f>
        <v>87.7</v>
      </c>
      <c r="I90" s="133">
        <f t="shared" si="34"/>
        <v>87.7</v>
      </c>
    </row>
    <row r="91" spans="1:9" ht="63.75" thickBot="1">
      <c r="A91" s="18"/>
      <c r="B91" s="34" t="s">
        <v>198</v>
      </c>
      <c r="C91" s="7" t="s">
        <v>34</v>
      </c>
      <c r="D91" s="23" t="s">
        <v>32</v>
      </c>
      <c r="E91" s="23">
        <v>11</v>
      </c>
      <c r="F91" s="24"/>
      <c r="G91" s="111">
        <f>G92</f>
        <v>87.7</v>
      </c>
      <c r="H91" s="111">
        <f t="shared" si="34"/>
        <v>87.7</v>
      </c>
      <c r="I91" s="133">
        <f t="shared" si="34"/>
        <v>87.7</v>
      </c>
    </row>
    <row r="92" spans="1:9" ht="32.25" thickBot="1">
      <c r="A92" s="18"/>
      <c r="B92" s="28" t="s">
        <v>199</v>
      </c>
      <c r="C92" s="7" t="s">
        <v>264</v>
      </c>
      <c r="D92" s="7" t="s">
        <v>32</v>
      </c>
      <c r="E92" s="23" t="s">
        <v>80</v>
      </c>
      <c r="F92" s="24"/>
      <c r="G92" s="111">
        <f>G93</f>
        <v>87.7</v>
      </c>
      <c r="H92" s="111">
        <f t="shared" si="34"/>
        <v>87.7</v>
      </c>
      <c r="I92" s="133">
        <f t="shared" si="34"/>
        <v>87.7</v>
      </c>
    </row>
    <row r="93" spans="1:9" ht="63.75" thickBot="1">
      <c r="A93" s="18"/>
      <c r="B93" s="55" t="s">
        <v>265</v>
      </c>
      <c r="C93" s="23" t="s">
        <v>34</v>
      </c>
      <c r="D93" s="23" t="s">
        <v>32</v>
      </c>
      <c r="E93" s="23" t="s">
        <v>266</v>
      </c>
      <c r="F93" s="24"/>
      <c r="G93" s="111">
        <f>G94</f>
        <v>87.7</v>
      </c>
      <c r="H93" s="111">
        <f t="shared" si="34"/>
        <v>87.7</v>
      </c>
      <c r="I93" s="133">
        <f t="shared" si="34"/>
        <v>87.7</v>
      </c>
    </row>
    <row r="94" spans="1:9" ht="32.25" thickBot="1">
      <c r="A94" s="18"/>
      <c r="B94" s="55" t="s">
        <v>267</v>
      </c>
      <c r="C94" s="7" t="s">
        <v>34</v>
      </c>
      <c r="D94" s="7" t="s">
        <v>32</v>
      </c>
      <c r="E94" s="23" t="s">
        <v>268</v>
      </c>
      <c r="F94" s="24">
        <v>500</v>
      </c>
      <c r="G94" s="111">
        <v>87.7</v>
      </c>
      <c r="H94" s="111">
        <v>87.7</v>
      </c>
      <c r="I94" s="135">
        <v>87.7</v>
      </c>
    </row>
    <row r="95" spans="1:9" ht="16.5" thickBot="1">
      <c r="A95" s="1"/>
      <c r="B95" s="57" t="s">
        <v>30</v>
      </c>
      <c r="C95" s="10" t="s">
        <v>34</v>
      </c>
      <c r="D95" s="10" t="s">
        <v>40</v>
      </c>
      <c r="E95" s="39"/>
      <c r="F95" s="34"/>
      <c r="G95" s="111">
        <f>G96</f>
        <v>10509.9</v>
      </c>
      <c r="H95" s="111">
        <f t="shared" ref="H95:I95" si="35">H96</f>
        <v>10350.6</v>
      </c>
      <c r="I95" s="135">
        <f t="shared" si="35"/>
        <v>10354.5</v>
      </c>
    </row>
    <row r="96" spans="1:9" ht="32.25" thickBot="1">
      <c r="A96" s="1"/>
      <c r="B96" s="27" t="s">
        <v>112</v>
      </c>
      <c r="C96" s="10" t="s">
        <v>34</v>
      </c>
      <c r="D96" s="10" t="s">
        <v>40</v>
      </c>
      <c r="E96" s="39" t="s">
        <v>37</v>
      </c>
      <c r="F96" s="34"/>
      <c r="G96" s="111">
        <f>G97+G102</f>
        <v>10509.9</v>
      </c>
      <c r="H96" s="111">
        <f>H97+H102</f>
        <v>10350.6</v>
      </c>
      <c r="I96" s="133">
        <f>I97+I102</f>
        <v>10354.5</v>
      </c>
    </row>
    <row r="97" spans="1:9" ht="32.25" thickBot="1">
      <c r="A97" s="1"/>
      <c r="B97" s="28" t="s">
        <v>145</v>
      </c>
      <c r="C97" s="10" t="s">
        <v>34</v>
      </c>
      <c r="D97" s="10" t="s">
        <v>40</v>
      </c>
      <c r="E97" s="39" t="s">
        <v>398</v>
      </c>
      <c r="F97" s="34"/>
      <c r="G97" s="111">
        <f>G98</f>
        <v>10284</v>
      </c>
      <c r="H97" s="111">
        <f t="shared" ref="H97:I97" si="36">H98</f>
        <v>10284</v>
      </c>
      <c r="I97" s="133">
        <f t="shared" si="36"/>
        <v>10284</v>
      </c>
    </row>
    <row r="98" spans="1:9" ht="32.25" thickBot="1">
      <c r="A98" s="1"/>
      <c r="B98" s="27" t="s">
        <v>307</v>
      </c>
      <c r="C98" s="10" t="s">
        <v>34</v>
      </c>
      <c r="D98" s="10" t="s">
        <v>40</v>
      </c>
      <c r="E98" s="39" t="s">
        <v>399</v>
      </c>
      <c r="F98" s="34"/>
      <c r="G98" s="111">
        <f>G99+G100+G101</f>
        <v>10284</v>
      </c>
      <c r="H98" s="111">
        <f>H99+H100+H101</f>
        <v>10284</v>
      </c>
      <c r="I98" s="133">
        <f>I99+I100+I101</f>
        <v>10284</v>
      </c>
    </row>
    <row r="99" spans="1:9" ht="63.75" thickBot="1">
      <c r="A99" s="1"/>
      <c r="B99" s="55" t="s">
        <v>308</v>
      </c>
      <c r="C99" s="7" t="s">
        <v>34</v>
      </c>
      <c r="D99" s="7" t="s">
        <v>40</v>
      </c>
      <c r="E99" s="6" t="s">
        <v>400</v>
      </c>
      <c r="F99" s="12">
        <v>100</v>
      </c>
      <c r="G99" s="111">
        <v>4442</v>
      </c>
      <c r="H99" s="111">
        <v>4442</v>
      </c>
      <c r="I99" s="135">
        <v>4442</v>
      </c>
    </row>
    <row r="100" spans="1:9" ht="32.25" thickBot="1">
      <c r="A100" s="1"/>
      <c r="B100" s="55" t="s">
        <v>309</v>
      </c>
      <c r="C100" s="7" t="s">
        <v>34</v>
      </c>
      <c r="D100" s="7" t="s">
        <v>40</v>
      </c>
      <c r="E100" s="6" t="s">
        <v>400</v>
      </c>
      <c r="F100" s="12">
        <v>200</v>
      </c>
      <c r="G100" s="111">
        <v>5842</v>
      </c>
      <c r="H100" s="111">
        <v>5842</v>
      </c>
      <c r="I100" s="133">
        <v>5842</v>
      </c>
    </row>
    <row r="101" spans="1:9" ht="32.25" hidden="1" thickBot="1">
      <c r="A101" s="1"/>
      <c r="B101" s="55" t="s">
        <v>310</v>
      </c>
      <c r="C101" s="7" t="s">
        <v>34</v>
      </c>
      <c r="D101" s="7" t="s">
        <v>40</v>
      </c>
      <c r="E101" s="6" t="s">
        <v>400</v>
      </c>
      <c r="F101" s="12">
        <v>800</v>
      </c>
      <c r="G101" s="111">
        <v>0</v>
      </c>
      <c r="H101" s="111">
        <v>0</v>
      </c>
      <c r="I101" s="133">
        <v>0</v>
      </c>
    </row>
    <row r="102" spans="1:9" ht="32.25" thickBot="1">
      <c r="A102" s="1"/>
      <c r="B102" s="55" t="s">
        <v>147</v>
      </c>
      <c r="C102" s="23" t="s">
        <v>34</v>
      </c>
      <c r="D102" s="23" t="s">
        <v>40</v>
      </c>
      <c r="E102" s="23" t="s">
        <v>401</v>
      </c>
      <c r="F102" s="24"/>
      <c r="G102" s="111">
        <f>G103</f>
        <v>225.9</v>
      </c>
      <c r="H102" s="111">
        <f t="shared" ref="H102:I103" si="37">H103</f>
        <v>66.599999999999994</v>
      </c>
      <c r="I102" s="133">
        <f t="shared" si="37"/>
        <v>70.5</v>
      </c>
    </row>
    <row r="103" spans="1:9" ht="32.25" thickBot="1">
      <c r="A103" s="1"/>
      <c r="B103" s="35" t="s">
        <v>146</v>
      </c>
      <c r="C103" s="23" t="s">
        <v>34</v>
      </c>
      <c r="D103" s="23" t="s">
        <v>40</v>
      </c>
      <c r="E103" s="23" t="s">
        <v>402</v>
      </c>
      <c r="F103" s="24"/>
      <c r="G103" s="111">
        <f>G104</f>
        <v>225.9</v>
      </c>
      <c r="H103" s="111">
        <f t="shared" si="37"/>
        <v>66.599999999999994</v>
      </c>
      <c r="I103" s="133">
        <f t="shared" si="37"/>
        <v>70.5</v>
      </c>
    </row>
    <row r="104" spans="1:9" ht="32.25" thickBot="1">
      <c r="A104" s="1"/>
      <c r="B104" s="55" t="s">
        <v>148</v>
      </c>
      <c r="C104" s="23" t="s">
        <v>34</v>
      </c>
      <c r="D104" s="23" t="s">
        <v>40</v>
      </c>
      <c r="E104" s="23" t="s">
        <v>403</v>
      </c>
      <c r="F104" s="24">
        <v>200</v>
      </c>
      <c r="G104" s="111">
        <v>225.9</v>
      </c>
      <c r="H104" s="111">
        <v>66.599999999999994</v>
      </c>
      <c r="I104" s="138">
        <v>70.5</v>
      </c>
    </row>
    <row r="105" spans="1:9" ht="16.5" thickBot="1">
      <c r="A105" s="1"/>
      <c r="B105" s="54" t="s">
        <v>391</v>
      </c>
      <c r="C105" s="23" t="s">
        <v>34</v>
      </c>
      <c r="D105" s="23" t="s">
        <v>37</v>
      </c>
      <c r="E105" s="23"/>
      <c r="F105" s="24"/>
      <c r="G105" s="111">
        <f>G106</f>
        <v>7776.7</v>
      </c>
      <c r="H105" s="111">
        <f t="shared" ref="H105:I108" si="38">H106</f>
        <v>7619.8</v>
      </c>
      <c r="I105" s="42">
        <f t="shared" si="38"/>
        <v>7872.6</v>
      </c>
    </row>
    <row r="106" spans="1:9" ht="32.25" thickBot="1">
      <c r="A106" s="1"/>
      <c r="B106" s="27" t="s">
        <v>114</v>
      </c>
      <c r="C106" s="23" t="s">
        <v>34</v>
      </c>
      <c r="D106" s="23" t="s">
        <v>37</v>
      </c>
      <c r="E106" s="23" t="s">
        <v>38</v>
      </c>
      <c r="F106" s="24"/>
      <c r="G106" s="111">
        <f>G107</f>
        <v>7776.7</v>
      </c>
      <c r="H106" s="111">
        <f t="shared" si="38"/>
        <v>7619.8</v>
      </c>
      <c r="I106" s="42">
        <f t="shared" si="38"/>
        <v>7872.6</v>
      </c>
    </row>
    <row r="107" spans="1:9" ht="32.25" thickBot="1">
      <c r="A107" s="1"/>
      <c r="B107" s="28" t="s">
        <v>115</v>
      </c>
      <c r="C107" s="23" t="s">
        <v>34</v>
      </c>
      <c r="D107" s="23" t="s">
        <v>37</v>
      </c>
      <c r="E107" s="23" t="s">
        <v>54</v>
      </c>
      <c r="F107" s="24"/>
      <c r="G107" s="111">
        <f>G108</f>
        <v>7776.7</v>
      </c>
      <c r="H107" s="111">
        <f t="shared" si="38"/>
        <v>7619.8</v>
      </c>
      <c r="I107" s="42">
        <f t="shared" si="38"/>
        <v>7872.6</v>
      </c>
    </row>
    <row r="108" spans="1:9" ht="32.25" thickBot="1">
      <c r="A108" s="1"/>
      <c r="B108" s="27" t="s">
        <v>392</v>
      </c>
      <c r="C108" s="23" t="s">
        <v>34</v>
      </c>
      <c r="D108" s="23" t="s">
        <v>37</v>
      </c>
      <c r="E108" s="23" t="s">
        <v>394</v>
      </c>
      <c r="F108" s="24"/>
      <c r="G108" s="111">
        <f>G109</f>
        <v>7776.7</v>
      </c>
      <c r="H108" s="111">
        <f t="shared" si="38"/>
        <v>7619.8</v>
      </c>
      <c r="I108" s="42">
        <f t="shared" si="38"/>
        <v>7872.6</v>
      </c>
    </row>
    <row r="109" spans="1:9" ht="79.5" thickBot="1">
      <c r="A109" s="1"/>
      <c r="B109" s="100" t="s">
        <v>393</v>
      </c>
      <c r="C109" s="23" t="s">
        <v>34</v>
      </c>
      <c r="D109" s="23" t="s">
        <v>37</v>
      </c>
      <c r="E109" s="23" t="s">
        <v>395</v>
      </c>
      <c r="F109" s="24">
        <v>800</v>
      </c>
      <c r="G109" s="111">
        <v>7776.7</v>
      </c>
      <c r="H109" s="111">
        <v>7619.8</v>
      </c>
      <c r="I109" s="42">
        <v>7872.6</v>
      </c>
    </row>
    <row r="110" spans="1:9" ht="24" customHeight="1" thickBot="1">
      <c r="A110" s="1"/>
      <c r="B110" s="57" t="s">
        <v>113</v>
      </c>
      <c r="C110" s="7" t="s">
        <v>34</v>
      </c>
      <c r="D110" s="7" t="s">
        <v>35</v>
      </c>
      <c r="E110" s="23"/>
      <c r="F110" s="24"/>
      <c r="G110" s="113">
        <f>G111</f>
        <v>120397.8</v>
      </c>
      <c r="H110" s="113">
        <f t="shared" ref="H110:I111" si="39">H111</f>
        <v>121343.8</v>
      </c>
      <c r="I110" s="133">
        <f t="shared" si="39"/>
        <v>131233.79999999999</v>
      </c>
    </row>
    <row r="111" spans="1:9" ht="48" thickBot="1">
      <c r="A111" s="1"/>
      <c r="B111" s="38" t="s">
        <v>204</v>
      </c>
      <c r="C111" s="7" t="s">
        <v>34</v>
      </c>
      <c r="D111" s="7" t="s">
        <v>35</v>
      </c>
      <c r="E111" s="23" t="s">
        <v>36</v>
      </c>
      <c r="F111" s="24"/>
      <c r="G111" s="113">
        <f>G112</f>
        <v>120397.8</v>
      </c>
      <c r="H111" s="113">
        <f t="shared" si="39"/>
        <v>121343.8</v>
      </c>
      <c r="I111" s="135">
        <f t="shared" si="39"/>
        <v>131233.79999999999</v>
      </c>
    </row>
    <row r="112" spans="1:9" ht="32.25" thickBot="1">
      <c r="A112" s="17"/>
      <c r="B112" s="28" t="s">
        <v>157</v>
      </c>
      <c r="C112" s="31" t="s">
        <v>34</v>
      </c>
      <c r="D112" s="31" t="s">
        <v>35</v>
      </c>
      <c r="E112" s="31" t="s">
        <v>153</v>
      </c>
      <c r="F112" s="24"/>
      <c r="G112" s="113">
        <f>G115+G113</f>
        <v>120397.8</v>
      </c>
      <c r="H112" s="113">
        <f t="shared" ref="H112:I112" si="40">H115+H113</f>
        <v>121343.8</v>
      </c>
      <c r="I112" s="135">
        <f t="shared" si="40"/>
        <v>131233.79999999999</v>
      </c>
    </row>
    <row r="113" spans="1:9" ht="32.25" thickBot="1">
      <c r="A113" s="1"/>
      <c r="B113" s="27" t="s">
        <v>156</v>
      </c>
      <c r="C113" s="7" t="s">
        <v>34</v>
      </c>
      <c r="D113" s="7" t="s">
        <v>35</v>
      </c>
      <c r="E113" s="23" t="s">
        <v>154</v>
      </c>
      <c r="F113" s="84"/>
      <c r="G113" s="111">
        <f>G114</f>
        <v>84381.8</v>
      </c>
      <c r="H113" s="111">
        <f t="shared" ref="H113:I113" si="41">H114</f>
        <v>84381.8</v>
      </c>
      <c r="I113" s="133">
        <f t="shared" si="41"/>
        <v>84381.8</v>
      </c>
    </row>
    <row r="114" spans="1:9" ht="32.25" thickBot="1">
      <c r="A114" s="1"/>
      <c r="B114" s="55" t="s">
        <v>210</v>
      </c>
      <c r="C114" s="7" t="s">
        <v>34</v>
      </c>
      <c r="D114" s="7" t="s">
        <v>35</v>
      </c>
      <c r="E114" s="23" t="s">
        <v>467</v>
      </c>
      <c r="F114" s="84">
        <v>500</v>
      </c>
      <c r="G114" s="113">
        <v>84381.8</v>
      </c>
      <c r="H114" s="113">
        <v>84381.8</v>
      </c>
      <c r="I114" s="135">
        <v>84381.8</v>
      </c>
    </row>
    <row r="115" spans="1:9" ht="48" thickBot="1">
      <c r="A115" s="1"/>
      <c r="B115" s="27" t="s">
        <v>155</v>
      </c>
      <c r="C115" s="7" t="s">
        <v>34</v>
      </c>
      <c r="D115" s="7" t="s">
        <v>35</v>
      </c>
      <c r="E115" s="23" t="s">
        <v>152</v>
      </c>
      <c r="F115" s="24"/>
      <c r="G115" s="113">
        <f>G116+G117</f>
        <v>36016</v>
      </c>
      <c r="H115" s="113">
        <f t="shared" ref="H115:I115" si="42">H116+H117</f>
        <v>36962</v>
      </c>
      <c r="I115" s="135">
        <f t="shared" si="42"/>
        <v>46852</v>
      </c>
    </row>
    <row r="116" spans="1:9" ht="48" thickBot="1">
      <c r="A116" s="1"/>
      <c r="B116" s="27" t="s">
        <v>170</v>
      </c>
      <c r="C116" s="7" t="s">
        <v>34</v>
      </c>
      <c r="D116" s="7" t="s">
        <v>35</v>
      </c>
      <c r="E116" s="23" t="s">
        <v>151</v>
      </c>
      <c r="F116" s="24">
        <v>200</v>
      </c>
      <c r="G116" s="111">
        <v>1816</v>
      </c>
      <c r="H116" s="111">
        <v>2262</v>
      </c>
      <c r="I116" s="133">
        <v>4352</v>
      </c>
    </row>
    <row r="117" spans="1:9" ht="32.25" thickBot="1">
      <c r="A117" s="1"/>
      <c r="B117" s="27" t="s">
        <v>169</v>
      </c>
      <c r="C117" s="7" t="s">
        <v>34</v>
      </c>
      <c r="D117" s="7" t="s">
        <v>35</v>
      </c>
      <c r="E117" s="23" t="s">
        <v>151</v>
      </c>
      <c r="F117" s="24">
        <v>500</v>
      </c>
      <c r="G117" s="111">
        <v>34200</v>
      </c>
      <c r="H117" s="111">
        <v>34700</v>
      </c>
      <c r="I117" s="133">
        <v>42500</v>
      </c>
    </row>
    <row r="118" spans="1:9" ht="16.5" thickBot="1">
      <c r="A118" s="1"/>
      <c r="B118" s="57" t="s">
        <v>167</v>
      </c>
      <c r="C118" s="7" t="s">
        <v>34</v>
      </c>
      <c r="D118" s="7">
        <v>12</v>
      </c>
      <c r="E118" s="23"/>
      <c r="F118" s="24"/>
      <c r="G118" s="111">
        <f>G119+G124+G127+G131+G137</f>
        <v>49441.4</v>
      </c>
      <c r="H118" s="111">
        <f t="shared" ref="H118:I118" si="43">H119+H124+H127+H131+H137</f>
        <v>25446</v>
      </c>
      <c r="I118" s="133">
        <f t="shared" si="43"/>
        <v>25531</v>
      </c>
    </row>
    <row r="119" spans="1:9" ht="48" thickBot="1">
      <c r="A119" s="1"/>
      <c r="B119" s="38" t="s">
        <v>204</v>
      </c>
      <c r="C119" s="7" t="s">
        <v>34</v>
      </c>
      <c r="D119" s="7">
        <v>12</v>
      </c>
      <c r="E119" s="23" t="s">
        <v>36</v>
      </c>
      <c r="F119" s="24"/>
      <c r="G119" s="111">
        <f>G120</f>
        <v>24170.400000000001</v>
      </c>
      <c r="H119" s="111">
        <f t="shared" ref="H119:I120" si="44">H120</f>
        <v>0</v>
      </c>
      <c r="I119" s="133">
        <f t="shared" si="44"/>
        <v>0</v>
      </c>
    </row>
    <row r="120" spans="1:9" ht="48" thickBot="1">
      <c r="A120" s="1"/>
      <c r="B120" s="34" t="s">
        <v>387</v>
      </c>
      <c r="C120" s="7" t="s">
        <v>34</v>
      </c>
      <c r="D120" s="7">
        <v>12</v>
      </c>
      <c r="E120" s="39" t="s">
        <v>248</v>
      </c>
      <c r="F120" s="24"/>
      <c r="G120" s="111">
        <f>G121</f>
        <v>24170.400000000001</v>
      </c>
      <c r="H120" s="111">
        <f t="shared" si="44"/>
        <v>0</v>
      </c>
      <c r="I120" s="133">
        <f t="shared" si="44"/>
        <v>0</v>
      </c>
    </row>
    <row r="121" spans="1:9" ht="16.5" thickBot="1">
      <c r="A121" s="1"/>
      <c r="B121" s="27" t="s">
        <v>237</v>
      </c>
      <c r="C121" s="7" t="s">
        <v>34</v>
      </c>
      <c r="D121" s="7">
        <v>12</v>
      </c>
      <c r="E121" s="23" t="s">
        <v>417</v>
      </c>
      <c r="F121" s="24"/>
      <c r="G121" s="111">
        <f>G122+G123</f>
        <v>24170.400000000001</v>
      </c>
      <c r="H121" s="111">
        <f t="shared" ref="H121:I121" si="45">H122+H123</f>
        <v>0</v>
      </c>
      <c r="I121" s="133">
        <f t="shared" si="45"/>
        <v>0</v>
      </c>
    </row>
    <row r="122" spans="1:9" ht="48" thickBot="1">
      <c r="A122" s="1"/>
      <c r="B122" s="27" t="s">
        <v>430</v>
      </c>
      <c r="C122" s="7" t="s">
        <v>34</v>
      </c>
      <c r="D122" s="7" t="s">
        <v>44</v>
      </c>
      <c r="E122" s="23" t="s">
        <v>431</v>
      </c>
      <c r="F122" s="24">
        <v>400</v>
      </c>
      <c r="G122" s="111">
        <v>24170.400000000001</v>
      </c>
      <c r="H122" s="111">
        <v>0</v>
      </c>
      <c r="I122" s="133">
        <v>0</v>
      </c>
    </row>
    <row r="123" spans="1:9" ht="32.25" hidden="1" thickBot="1">
      <c r="A123" s="1"/>
      <c r="B123" s="27" t="s">
        <v>346</v>
      </c>
      <c r="C123" s="7" t="s">
        <v>34</v>
      </c>
      <c r="D123" s="7" t="s">
        <v>44</v>
      </c>
      <c r="E123" s="23" t="s">
        <v>262</v>
      </c>
      <c r="F123" s="24">
        <v>500</v>
      </c>
      <c r="G123" s="111"/>
      <c r="H123" s="111"/>
      <c r="I123" s="133"/>
    </row>
    <row r="124" spans="1:9" ht="48" hidden="1" thickBot="1">
      <c r="A124" s="1"/>
      <c r="B124" s="28" t="s">
        <v>240</v>
      </c>
      <c r="C124" s="7" t="s">
        <v>34</v>
      </c>
      <c r="D124" s="7" t="s">
        <v>44</v>
      </c>
      <c r="E124" s="23" t="s">
        <v>241</v>
      </c>
      <c r="F124" s="24"/>
      <c r="G124" s="111">
        <f>G125</f>
        <v>0</v>
      </c>
      <c r="H124" s="111">
        <f t="shared" ref="H124:I125" si="46">H125</f>
        <v>0</v>
      </c>
      <c r="I124" s="133">
        <f t="shared" si="46"/>
        <v>0</v>
      </c>
    </row>
    <row r="125" spans="1:9" ht="16.5" hidden="1" thickBot="1">
      <c r="A125" s="1"/>
      <c r="B125" s="27" t="s">
        <v>237</v>
      </c>
      <c r="C125" s="7" t="s">
        <v>34</v>
      </c>
      <c r="D125" s="7" t="s">
        <v>44</v>
      </c>
      <c r="E125" s="23" t="s">
        <v>242</v>
      </c>
      <c r="F125" s="24"/>
      <c r="G125" s="111">
        <f>G126</f>
        <v>0</v>
      </c>
      <c r="H125" s="111">
        <f t="shared" si="46"/>
        <v>0</v>
      </c>
      <c r="I125" s="133">
        <f t="shared" si="46"/>
        <v>0</v>
      </c>
    </row>
    <row r="126" spans="1:9" ht="32.25" hidden="1" thickBot="1">
      <c r="A126" s="1"/>
      <c r="B126" s="27" t="s">
        <v>238</v>
      </c>
      <c r="C126" s="7" t="s">
        <v>34</v>
      </c>
      <c r="D126" s="7" t="s">
        <v>44</v>
      </c>
      <c r="E126" s="23" t="s">
        <v>239</v>
      </c>
      <c r="F126" s="24">
        <v>500</v>
      </c>
      <c r="G126" s="111"/>
      <c r="H126" s="111"/>
      <c r="I126" s="133"/>
    </row>
    <row r="127" spans="1:9" ht="32.25" thickBot="1">
      <c r="A127" s="1"/>
      <c r="B127" s="27" t="s">
        <v>114</v>
      </c>
      <c r="C127" s="7" t="s">
        <v>34</v>
      </c>
      <c r="D127" s="7" t="s">
        <v>44</v>
      </c>
      <c r="E127" s="23" t="s">
        <v>38</v>
      </c>
      <c r="F127" s="24"/>
      <c r="G127" s="111">
        <f>G128</f>
        <v>1710</v>
      </c>
      <c r="H127" s="111">
        <f t="shared" ref="H127:I129" si="47">H128</f>
        <v>1885</v>
      </c>
      <c r="I127" s="133">
        <f t="shared" si="47"/>
        <v>1970</v>
      </c>
    </row>
    <row r="128" spans="1:9" ht="32.25" thickBot="1">
      <c r="A128" s="1"/>
      <c r="B128" s="28" t="s">
        <v>115</v>
      </c>
      <c r="C128" s="7" t="s">
        <v>34</v>
      </c>
      <c r="D128" s="7" t="s">
        <v>44</v>
      </c>
      <c r="E128" s="23" t="s">
        <v>54</v>
      </c>
      <c r="F128" s="24"/>
      <c r="G128" s="111">
        <f>G129</f>
        <v>1710</v>
      </c>
      <c r="H128" s="111">
        <f t="shared" si="47"/>
        <v>1885</v>
      </c>
      <c r="I128" s="133">
        <f t="shared" si="47"/>
        <v>1970</v>
      </c>
    </row>
    <row r="129" spans="1:9" ht="32.25" thickBot="1">
      <c r="A129" s="1"/>
      <c r="B129" s="27" t="s">
        <v>312</v>
      </c>
      <c r="C129" s="7" t="s">
        <v>34</v>
      </c>
      <c r="D129" s="7" t="s">
        <v>44</v>
      </c>
      <c r="E129" s="23" t="s">
        <v>314</v>
      </c>
      <c r="F129" s="24"/>
      <c r="G129" s="111">
        <f>G130</f>
        <v>1710</v>
      </c>
      <c r="H129" s="111">
        <f t="shared" si="47"/>
        <v>1885</v>
      </c>
      <c r="I129" s="133">
        <f t="shared" si="47"/>
        <v>1970</v>
      </c>
    </row>
    <row r="130" spans="1:9" ht="32.25" thickBot="1">
      <c r="A130" s="1"/>
      <c r="B130" s="55" t="s">
        <v>313</v>
      </c>
      <c r="C130" s="7" t="s">
        <v>34</v>
      </c>
      <c r="D130" s="7" t="s">
        <v>44</v>
      </c>
      <c r="E130" s="23" t="s">
        <v>315</v>
      </c>
      <c r="F130" s="24">
        <v>800</v>
      </c>
      <c r="G130" s="111">
        <v>1710</v>
      </c>
      <c r="H130" s="111">
        <v>1885</v>
      </c>
      <c r="I130" s="133">
        <v>1970</v>
      </c>
    </row>
    <row r="131" spans="1:9" ht="32.25" thickBot="1">
      <c r="A131" s="1"/>
      <c r="B131" s="27" t="s">
        <v>95</v>
      </c>
      <c r="C131" s="7" t="s">
        <v>34</v>
      </c>
      <c r="D131" s="7" t="s">
        <v>44</v>
      </c>
      <c r="E131" s="23" t="s">
        <v>47</v>
      </c>
      <c r="F131" s="24"/>
      <c r="G131" s="111">
        <f>G132</f>
        <v>23561</v>
      </c>
      <c r="H131" s="111">
        <f t="shared" ref="H131:I132" si="48">H132</f>
        <v>23561</v>
      </c>
      <c r="I131" s="133">
        <f t="shared" si="48"/>
        <v>23561</v>
      </c>
    </row>
    <row r="132" spans="1:9" ht="32.25" thickBot="1">
      <c r="A132" s="1"/>
      <c r="B132" s="28" t="s">
        <v>116</v>
      </c>
      <c r="C132" s="7" t="s">
        <v>34</v>
      </c>
      <c r="D132" s="7" t="s">
        <v>44</v>
      </c>
      <c r="E132" s="23" t="s">
        <v>414</v>
      </c>
      <c r="F132" s="24"/>
      <c r="G132" s="111">
        <f>G133</f>
        <v>23561</v>
      </c>
      <c r="H132" s="111">
        <f t="shared" si="48"/>
        <v>23561</v>
      </c>
      <c r="I132" s="133">
        <f t="shared" si="48"/>
        <v>23561</v>
      </c>
    </row>
    <row r="133" spans="1:9" ht="32.25" thickBot="1">
      <c r="A133" s="1"/>
      <c r="B133" s="27" t="s">
        <v>316</v>
      </c>
      <c r="C133" s="7" t="s">
        <v>34</v>
      </c>
      <c r="D133" s="7" t="s">
        <v>44</v>
      </c>
      <c r="E133" s="23" t="s">
        <v>415</v>
      </c>
      <c r="F133" s="24"/>
      <c r="G133" s="111">
        <f>G134+G135+G136</f>
        <v>23561</v>
      </c>
      <c r="H133" s="111">
        <f t="shared" ref="H133:I133" si="49">H134+H135+H136</f>
        <v>23561</v>
      </c>
      <c r="I133" s="133">
        <f t="shared" si="49"/>
        <v>23561</v>
      </c>
    </row>
    <row r="134" spans="1:9" ht="79.5" thickBot="1">
      <c r="A134" s="1"/>
      <c r="B134" s="34" t="s">
        <v>317</v>
      </c>
      <c r="C134" s="7" t="s">
        <v>34</v>
      </c>
      <c r="D134" s="7" t="s">
        <v>44</v>
      </c>
      <c r="E134" s="23" t="s">
        <v>416</v>
      </c>
      <c r="F134" s="24">
        <v>100</v>
      </c>
      <c r="G134" s="111">
        <v>16660</v>
      </c>
      <c r="H134" s="111">
        <v>16660</v>
      </c>
      <c r="I134" s="135">
        <v>16660</v>
      </c>
    </row>
    <row r="135" spans="1:9" ht="48" thickBot="1">
      <c r="A135" s="1"/>
      <c r="B135" s="55" t="s">
        <v>318</v>
      </c>
      <c r="C135" s="7" t="s">
        <v>34</v>
      </c>
      <c r="D135" s="7" t="s">
        <v>44</v>
      </c>
      <c r="E135" s="23" t="s">
        <v>416</v>
      </c>
      <c r="F135" s="24">
        <v>200</v>
      </c>
      <c r="G135" s="117">
        <v>6845</v>
      </c>
      <c r="H135" s="117">
        <v>6845</v>
      </c>
      <c r="I135" s="138">
        <v>6845</v>
      </c>
    </row>
    <row r="136" spans="1:9" ht="48" thickBot="1">
      <c r="A136" s="1"/>
      <c r="B136" s="55" t="s">
        <v>319</v>
      </c>
      <c r="C136" s="7" t="s">
        <v>34</v>
      </c>
      <c r="D136" s="7" t="s">
        <v>44</v>
      </c>
      <c r="E136" s="23" t="s">
        <v>416</v>
      </c>
      <c r="F136" s="84">
        <v>800</v>
      </c>
      <c r="G136" s="113">
        <v>56</v>
      </c>
      <c r="H136" s="113">
        <v>56</v>
      </c>
      <c r="I136" s="135">
        <v>56</v>
      </c>
    </row>
    <row r="137" spans="1:9" ht="63.75" hidden="1" thickBot="1">
      <c r="A137" s="1"/>
      <c r="B137" s="61" t="s">
        <v>198</v>
      </c>
      <c r="C137" s="7" t="s">
        <v>34</v>
      </c>
      <c r="D137" s="7" t="s">
        <v>44</v>
      </c>
      <c r="E137" s="39">
        <v>11</v>
      </c>
      <c r="F137" s="34"/>
      <c r="G137" s="111">
        <f>G138</f>
        <v>0</v>
      </c>
      <c r="H137" s="111">
        <f t="shared" ref="H137:I139" si="50">H138</f>
        <v>0</v>
      </c>
      <c r="I137" s="133">
        <f t="shared" si="50"/>
        <v>0</v>
      </c>
    </row>
    <row r="138" spans="1:9" ht="16.5" hidden="1" thickBot="1">
      <c r="A138" s="1"/>
      <c r="B138" s="34" t="s">
        <v>200</v>
      </c>
      <c r="C138" s="7" t="s">
        <v>34</v>
      </c>
      <c r="D138" s="7" t="s">
        <v>44</v>
      </c>
      <c r="E138" s="39" t="s">
        <v>50</v>
      </c>
      <c r="F138" s="24"/>
      <c r="G138" s="111">
        <f>G139</f>
        <v>0</v>
      </c>
      <c r="H138" s="111">
        <f t="shared" si="50"/>
        <v>0</v>
      </c>
      <c r="I138" s="133">
        <f t="shared" si="50"/>
        <v>0</v>
      </c>
    </row>
    <row r="139" spans="1:9" ht="32.25" hidden="1" thickBot="1">
      <c r="A139" s="1"/>
      <c r="B139" s="27" t="s">
        <v>158</v>
      </c>
      <c r="C139" s="7" t="s">
        <v>34</v>
      </c>
      <c r="D139" s="7" t="s">
        <v>44</v>
      </c>
      <c r="E139" s="23" t="s">
        <v>281</v>
      </c>
      <c r="F139" s="24"/>
      <c r="G139" s="111">
        <f>G140</f>
        <v>0</v>
      </c>
      <c r="H139" s="111">
        <f t="shared" si="50"/>
        <v>0</v>
      </c>
      <c r="I139" s="133">
        <f t="shared" si="50"/>
        <v>0</v>
      </c>
    </row>
    <row r="140" spans="1:9" ht="32.25" hidden="1" thickBot="1">
      <c r="A140" s="1"/>
      <c r="B140" s="27" t="s">
        <v>282</v>
      </c>
      <c r="C140" s="7" t="s">
        <v>34</v>
      </c>
      <c r="D140" s="7" t="s">
        <v>44</v>
      </c>
      <c r="E140" s="75" t="s">
        <v>283</v>
      </c>
      <c r="F140" s="24">
        <v>500</v>
      </c>
      <c r="G140" s="111">
        <v>0</v>
      </c>
      <c r="H140" s="111">
        <v>0</v>
      </c>
      <c r="I140" s="133">
        <v>0</v>
      </c>
    </row>
    <row r="141" spans="1:9" ht="28.5" customHeight="1" thickBot="1">
      <c r="A141" s="1">
        <v>4</v>
      </c>
      <c r="B141" s="65" t="s">
        <v>177</v>
      </c>
      <c r="C141" s="9" t="s">
        <v>40</v>
      </c>
      <c r="D141" s="9"/>
      <c r="E141" s="74"/>
      <c r="F141" s="85"/>
      <c r="G141" s="116">
        <f>G164+G147+G142</f>
        <v>9613.02</v>
      </c>
      <c r="H141" s="116">
        <f>H164+H147+H142</f>
        <v>10350.25</v>
      </c>
      <c r="I141" s="157">
        <f>I164+I147+I142</f>
        <v>12699.35</v>
      </c>
    </row>
    <row r="142" spans="1:9" ht="16.5" hidden="1" thickBot="1">
      <c r="A142" s="1"/>
      <c r="B142" s="55" t="s">
        <v>255</v>
      </c>
      <c r="C142" s="10" t="s">
        <v>40</v>
      </c>
      <c r="D142" s="10" t="s">
        <v>32</v>
      </c>
      <c r="E142" s="23"/>
      <c r="F142" s="84"/>
      <c r="G142" s="118">
        <f>G143</f>
        <v>0</v>
      </c>
      <c r="H142" s="118">
        <f t="shared" ref="H142:I145" si="51">H143</f>
        <v>0</v>
      </c>
      <c r="I142" s="66">
        <f t="shared" si="51"/>
        <v>0</v>
      </c>
    </row>
    <row r="143" spans="1:9" ht="48" hidden="1" thickBot="1">
      <c r="A143" s="1"/>
      <c r="B143" s="38" t="s">
        <v>204</v>
      </c>
      <c r="C143" s="10" t="s">
        <v>40</v>
      </c>
      <c r="D143" s="10" t="s">
        <v>32</v>
      </c>
      <c r="E143" s="23" t="s">
        <v>36</v>
      </c>
      <c r="F143" s="84"/>
      <c r="G143" s="119">
        <f>G144</f>
        <v>0</v>
      </c>
      <c r="H143" s="119">
        <f t="shared" si="51"/>
        <v>0</v>
      </c>
      <c r="I143" s="42">
        <f t="shared" si="51"/>
        <v>0</v>
      </c>
    </row>
    <row r="144" spans="1:9" ht="48" hidden="1" thickBot="1">
      <c r="A144" s="1"/>
      <c r="B144" s="28" t="s">
        <v>240</v>
      </c>
      <c r="C144" s="10" t="s">
        <v>40</v>
      </c>
      <c r="D144" s="10" t="s">
        <v>32</v>
      </c>
      <c r="E144" s="23" t="s">
        <v>248</v>
      </c>
      <c r="F144" s="84"/>
      <c r="G144" s="119">
        <f>G145</f>
        <v>0</v>
      </c>
      <c r="H144" s="119">
        <f t="shared" si="51"/>
        <v>0</v>
      </c>
      <c r="I144" s="42">
        <f t="shared" si="51"/>
        <v>0</v>
      </c>
    </row>
    <row r="145" spans="1:9" ht="32.25" hidden="1" thickBot="1">
      <c r="A145" s="1"/>
      <c r="B145" s="27" t="s">
        <v>257</v>
      </c>
      <c r="C145" s="10" t="s">
        <v>40</v>
      </c>
      <c r="D145" s="10" t="s">
        <v>32</v>
      </c>
      <c r="E145" s="23" t="s">
        <v>259</v>
      </c>
      <c r="F145" s="84"/>
      <c r="G145" s="119">
        <f>G146</f>
        <v>0</v>
      </c>
      <c r="H145" s="119">
        <f t="shared" si="51"/>
        <v>0</v>
      </c>
      <c r="I145" s="42">
        <f t="shared" si="51"/>
        <v>0</v>
      </c>
    </row>
    <row r="146" spans="1:9" ht="32.25" hidden="1" thickBot="1">
      <c r="A146" s="1"/>
      <c r="B146" s="55" t="s">
        <v>250</v>
      </c>
      <c r="C146" s="10" t="s">
        <v>40</v>
      </c>
      <c r="D146" s="10" t="s">
        <v>32</v>
      </c>
      <c r="E146" s="23" t="s">
        <v>247</v>
      </c>
      <c r="F146" s="84">
        <v>500</v>
      </c>
      <c r="G146" s="120"/>
      <c r="H146" s="120"/>
      <c r="I146" s="67"/>
    </row>
    <row r="147" spans="1:9" ht="32.25" customHeight="1" thickBot="1">
      <c r="A147" s="1"/>
      <c r="B147" s="54" t="s">
        <v>211</v>
      </c>
      <c r="C147" s="7" t="s">
        <v>40</v>
      </c>
      <c r="D147" s="7" t="s">
        <v>36</v>
      </c>
      <c r="E147" s="23"/>
      <c r="F147" s="84"/>
      <c r="G147" s="113">
        <f>G152+G148+G157</f>
        <v>7313.6</v>
      </c>
      <c r="H147" s="113">
        <f>H152+H148+H157</f>
        <v>8050.83</v>
      </c>
      <c r="I147" s="135">
        <f t="shared" ref="I147" si="52">I152+I148+I157</f>
        <v>10399.93</v>
      </c>
    </row>
    <row r="148" spans="1:9" ht="48" hidden="1" thickBot="1">
      <c r="A148" s="1"/>
      <c r="B148" s="38" t="s">
        <v>204</v>
      </c>
      <c r="C148" s="7" t="s">
        <v>40</v>
      </c>
      <c r="D148" s="7" t="s">
        <v>36</v>
      </c>
      <c r="E148" s="23" t="s">
        <v>36</v>
      </c>
      <c r="F148" s="84"/>
      <c r="G148" s="113">
        <f>G149</f>
        <v>0</v>
      </c>
      <c r="H148" s="113">
        <f t="shared" ref="H148:I150" si="53">H149</f>
        <v>0</v>
      </c>
      <c r="I148" s="135">
        <f t="shared" si="53"/>
        <v>0</v>
      </c>
    </row>
    <row r="149" spans="1:9" ht="48" hidden="1" thickBot="1">
      <c r="A149" s="1"/>
      <c r="B149" s="28" t="s">
        <v>240</v>
      </c>
      <c r="C149" s="7" t="s">
        <v>40</v>
      </c>
      <c r="D149" s="7" t="s">
        <v>36</v>
      </c>
      <c r="E149" s="23" t="s">
        <v>248</v>
      </c>
      <c r="F149" s="84"/>
      <c r="G149" s="113">
        <f>G150</f>
        <v>0</v>
      </c>
      <c r="H149" s="113">
        <f t="shared" si="53"/>
        <v>0</v>
      </c>
      <c r="I149" s="135">
        <f t="shared" si="53"/>
        <v>0</v>
      </c>
    </row>
    <row r="150" spans="1:9" ht="32.25" hidden="1" thickBot="1">
      <c r="A150" s="1"/>
      <c r="B150" s="27" t="s">
        <v>257</v>
      </c>
      <c r="C150" s="7" t="s">
        <v>40</v>
      </c>
      <c r="D150" s="7" t="s">
        <v>36</v>
      </c>
      <c r="E150" s="23" t="s">
        <v>258</v>
      </c>
      <c r="F150" s="84"/>
      <c r="G150" s="113">
        <f>G151</f>
        <v>0</v>
      </c>
      <c r="H150" s="113">
        <f t="shared" si="53"/>
        <v>0</v>
      </c>
      <c r="I150" s="135">
        <f t="shared" si="53"/>
        <v>0</v>
      </c>
    </row>
    <row r="151" spans="1:9" ht="32.25" hidden="1" thickBot="1">
      <c r="A151" s="1"/>
      <c r="B151" s="55" t="s">
        <v>251</v>
      </c>
      <c r="C151" s="7" t="s">
        <v>40</v>
      </c>
      <c r="D151" s="7" t="s">
        <v>36</v>
      </c>
      <c r="E151" s="23" t="s">
        <v>256</v>
      </c>
      <c r="F151" s="84">
        <v>500</v>
      </c>
      <c r="G151" s="149">
        <v>0</v>
      </c>
      <c r="H151" s="149">
        <v>0</v>
      </c>
      <c r="I151" s="150">
        <v>0</v>
      </c>
    </row>
    <row r="152" spans="1:9" ht="32.25" thickBot="1">
      <c r="A152" s="1"/>
      <c r="B152" s="38" t="s">
        <v>180</v>
      </c>
      <c r="C152" s="10" t="s">
        <v>40</v>
      </c>
      <c r="D152" s="10" t="s">
        <v>36</v>
      </c>
      <c r="E152" s="23" t="s">
        <v>35</v>
      </c>
      <c r="F152" s="84"/>
      <c r="G152" s="42">
        <f>G154</f>
        <v>3415.4</v>
      </c>
      <c r="H152" s="42">
        <f t="shared" ref="H152:I152" si="54">H154</f>
        <v>4152.63</v>
      </c>
      <c r="I152" s="42">
        <f t="shared" si="54"/>
        <v>4152.63</v>
      </c>
    </row>
    <row r="153" spans="1:9" ht="48" thickBot="1">
      <c r="A153" s="1"/>
      <c r="B153" s="28" t="s">
        <v>222</v>
      </c>
      <c r="C153" s="10" t="s">
        <v>40</v>
      </c>
      <c r="D153" s="10" t="s">
        <v>36</v>
      </c>
      <c r="E153" s="23" t="s">
        <v>223</v>
      </c>
      <c r="F153" s="84"/>
      <c r="G153" s="42">
        <f>G154</f>
        <v>3415.4</v>
      </c>
      <c r="H153" s="42">
        <f t="shared" ref="H153:I153" si="55">H154</f>
        <v>4152.63</v>
      </c>
      <c r="I153" s="42">
        <f t="shared" si="55"/>
        <v>4152.63</v>
      </c>
    </row>
    <row r="154" spans="1:9" ht="24.75" customHeight="1" thickBot="1">
      <c r="A154" s="1"/>
      <c r="B154" s="27" t="s">
        <v>320</v>
      </c>
      <c r="C154" s="10" t="s">
        <v>40</v>
      </c>
      <c r="D154" s="10" t="s">
        <v>36</v>
      </c>
      <c r="E154" s="39" t="s">
        <v>321</v>
      </c>
      <c r="F154" s="84"/>
      <c r="G154" s="42">
        <f>G155+G156</f>
        <v>3415.4</v>
      </c>
      <c r="H154" s="42">
        <f t="shared" ref="H154:I154" si="56">H155+H156</f>
        <v>4152.63</v>
      </c>
      <c r="I154" s="42">
        <f t="shared" si="56"/>
        <v>4152.63</v>
      </c>
    </row>
    <row r="155" spans="1:9" ht="32.25" thickBot="1">
      <c r="A155" s="1"/>
      <c r="B155" s="55" t="s">
        <v>212</v>
      </c>
      <c r="C155" s="10" t="s">
        <v>40</v>
      </c>
      <c r="D155" s="10" t="s">
        <v>36</v>
      </c>
      <c r="E155" s="23" t="s">
        <v>322</v>
      </c>
      <c r="F155" s="24">
        <v>500</v>
      </c>
      <c r="G155" s="117">
        <v>3415.4</v>
      </c>
      <c r="H155" s="117">
        <v>4152.63</v>
      </c>
      <c r="I155" s="138">
        <v>4152.63</v>
      </c>
    </row>
    <row r="156" spans="1:9" ht="32.25" hidden="1" thickBot="1">
      <c r="A156" s="1"/>
      <c r="B156" s="55" t="s">
        <v>212</v>
      </c>
      <c r="C156" s="10" t="s">
        <v>40</v>
      </c>
      <c r="D156" s="10" t="s">
        <v>36</v>
      </c>
      <c r="E156" s="23" t="s">
        <v>323</v>
      </c>
      <c r="F156" s="84">
        <v>500</v>
      </c>
      <c r="G156" s="42">
        <v>0</v>
      </c>
      <c r="H156" s="42">
        <v>0</v>
      </c>
      <c r="I156" s="42">
        <v>0</v>
      </c>
    </row>
    <row r="157" spans="1:9" ht="48" thickBot="1">
      <c r="A157" s="1"/>
      <c r="B157" s="151" t="s">
        <v>386</v>
      </c>
      <c r="C157" s="7" t="s">
        <v>40</v>
      </c>
      <c r="D157" s="7" t="s">
        <v>36</v>
      </c>
      <c r="E157" s="39" t="s">
        <v>36</v>
      </c>
      <c r="F157" s="24"/>
      <c r="G157" s="42">
        <f>G158</f>
        <v>3898.2</v>
      </c>
      <c r="H157" s="42">
        <f>H158</f>
        <v>3898.2</v>
      </c>
      <c r="I157" s="42">
        <f>I158+I159</f>
        <v>6247.2999999999993</v>
      </c>
    </row>
    <row r="158" spans="1:9" ht="48" thickBot="1">
      <c r="A158" s="1"/>
      <c r="B158" s="34" t="s">
        <v>387</v>
      </c>
      <c r="C158" s="7" t="s">
        <v>40</v>
      </c>
      <c r="D158" s="7" t="s">
        <v>36</v>
      </c>
      <c r="E158" s="39" t="s">
        <v>248</v>
      </c>
      <c r="F158" s="24"/>
      <c r="G158" s="42">
        <f>G161</f>
        <v>3898.2</v>
      </c>
      <c r="H158" s="42">
        <f>H161+H159</f>
        <v>3898.2</v>
      </c>
      <c r="I158" s="42">
        <f>I161</f>
        <v>3898.2</v>
      </c>
    </row>
    <row r="159" spans="1:9" ht="16.5" thickBot="1">
      <c r="A159" s="1"/>
      <c r="B159" s="55" t="s">
        <v>432</v>
      </c>
      <c r="C159" s="10" t="s">
        <v>40</v>
      </c>
      <c r="D159" s="10" t="s">
        <v>36</v>
      </c>
      <c r="E159" s="23" t="s">
        <v>433</v>
      </c>
      <c r="F159" s="24"/>
      <c r="G159" s="113">
        <f>G160</f>
        <v>0</v>
      </c>
      <c r="H159" s="113">
        <f t="shared" ref="H159:I159" si="57">H160</f>
        <v>0</v>
      </c>
      <c r="I159" s="135">
        <f t="shared" si="57"/>
        <v>2349.1</v>
      </c>
    </row>
    <row r="160" spans="1:9" ht="32.25" thickBot="1">
      <c r="A160" s="1"/>
      <c r="B160" s="13" t="s">
        <v>434</v>
      </c>
      <c r="C160" s="10" t="s">
        <v>40</v>
      </c>
      <c r="D160" s="10" t="s">
        <v>36</v>
      </c>
      <c r="E160" s="23" t="s">
        <v>435</v>
      </c>
      <c r="F160" s="86">
        <v>200</v>
      </c>
      <c r="G160" s="149">
        <v>0</v>
      </c>
      <c r="H160" s="149">
        <v>0</v>
      </c>
      <c r="I160" s="150">
        <v>2349.1</v>
      </c>
    </row>
    <row r="161" spans="1:9" ht="16.5" thickBot="1">
      <c r="A161" s="1"/>
      <c r="B161" s="27" t="s">
        <v>237</v>
      </c>
      <c r="C161" s="7" t="s">
        <v>40</v>
      </c>
      <c r="D161" s="7" t="s">
        <v>36</v>
      </c>
      <c r="E161" s="23" t="s">
        <v>417</v>
      </c>
      <c r="F161" s="24"/>
      <c r="G161" s="42">
        <f>G163+G162</f>
        <v>3898.2</v>
      </c>
      <c r="H161" s="42">
        <f t="shared" ref="H161:I161" si="58">H162</f>
        <v>3898.2</v>
      </c>
      <c r="I161" s="42">
        <f t="shared" si="58"/>
        <v>3898.2</v>
      </c>
    </row>
    <row r="162" spans="1:9" ht="63.75" thickBot="1">
      <c r="A162" s="1"/>
      <c r="B162" s="27" t="s">
        <v>388</v>
      </c>
      <c r="C162" s="7" t="s">
        <v>40</v>
      </c>
      <c r="D162" s="7" t="s">
        <v>36</v>
      </c>
      <c r="E162" s="23" t="s">
        <v>418</v>
      </c>
      <c r="F162" s="24">
        <v>200</v>
      </c>
      <c r="G162" s="42">
        <v>3898.2</v>
      </c>
      <c r="H162" s="42">
        <v>3898.2</v>
      </c>
      <c r="I162" s="42">
        <v>3898.2</v>
      </c>
    </row>
    <row r="163" spans="1:9" ht="48" hidden="1" thickBot="1">
      <c r="A163" s="1"/>
      <c r="B163" s="27" t="s">
        <v>430</v>
      </c>
      <c r="C163" s="7" t="s">
        <v>40</v>
      </c>
      <c r="D163" s="7" t="s">
        <v>36</v>
      </c>
      <c r="E163" s="23" t="s">
        <v>431</v>
      </c>
      <c r="F163" s="84">
        <v>200</v>
      </c>
      <c r="G163" s="42">
        <v>0</v>
      </c>
      <c r="H163" s="42">
        <v>0</v>
      </c>
      <c r="I163" s="42">
        <v>0</v>
      </c>
    </row>
    <row r="164" spans="1:9" ht="23.25" customHeight="1" thickBot="1">
      <c r="A164" s="1"/>
      <c r="B164" s="57" t="s">
        <v>179</v>
      </c>
      <c r="C164" s="10" t="s">
        <v>40</v>
      </c>
      <c r="D164" s="10" t="s">
        <v>33</v>
      </c>
      <c r="E164" s="23"/>
      <c r="F164" s="84"/>
      <c r="G164" s="42">
        <f>G165+G169</f>
        <v>2299.42</v>
      </c>
      <c r="H164" s="42">
        <f t="shared" ref="H164:I164" si="59">H165+H169</f>
        <v>2299.42</v>
      </c>
      <c r="I164" s="42">
        <f t="shared" si="59"/>
        <v>2299.42</v>
      </c>
    </row>
    <row r="165" spans="1:9" ht="32.25" thickBot="1">
      <c r="A165" s="1"/>
      <c r="B165" s="34" t="s">
        <v>180</v>
      </c>
      <c r="C165" s="10" t="s">
        <v>40</v>
      </c>
      <c r="D165" s="10" t="s">
        <v>33</v>
      </c>
      <c r="E165" s="39" t="s">
        <v>35</v>
      </c>
      <c r="F165" s="84"/>
      <c r="G165" s="42">
        <f>G167</f>
        <v>2299.42</v>
      </c>
      <c r="H165" s="42">
        <f t="shared" ref="H165:I165" si="60">H167</f>
        <v>2299.42</v>
      </c>
      <c r="I165" s="42">
        <f t="shared" si="60"/>
        <v>2299.42</v>
      </c>
    </row>
    <row r="166" spans="1:9" ht="48" thickBot="1">
      <c r="A166" s="1"/>
      <c r="B166" s="28" t="s">
        <v>222</v>
      </c>
      <c r="C166" s="10" t="s">
        <v>40</v>
      </c>
      <c r="D166" s="10" t="s">
        <v>33</v>
      </c>
      <c r="E166" s="23" t="s">
        <v>223</v>
      </c>
      <c r="F166" s="84"/>
      <c r="G166" s="42">
        <f>G167</f>
        <v>2299.42</v>
      </c>
      <c r="H166" s="42">
        <f t="shared" ref="H166:I166" si="61">H167</f>
        <v>2299.42</v>
      </c>
      <c r="I166" s="42">
        <f t="shared" si="61"/>
        <v>2299.42</v>
      </c>
    </row>
    <row r="167" spans="1:9" ht="21" customHeight="1" thickBot="1">
      <c r="A167" s="1"/>
      <c r="B167" s="27" t="s">
        <v>181</v>
      </c>
      <c r="C167" s="10" t="s">
        <v>40</v>
      </c>
      <c r="D167" s="10" t="s">
        <v>33</v>
      </c>
      <c r="E167" s="39" t="s">
        <v>224</v>
      </c>
      <c r="F167" s="84"/>
      <c r="G167" s="42">
        <f>G168+G173</f>
        <v>2299.42</v>
      </c>
      <c r="H167" s="42">
        <f t="shared" ref="H167:I167" si="62">H168+H173</f>
        <v>2299.42</v>
      </c>
      <c r="I167" s="42">
        <f t="shared" si="62"/>
        <v>2299.42</v>
      </c>
    </row>
    <row r="168" spans="1:9" ht="24.75" customHeight="1" thickBot="1">
      <c r="A168" s="1"/>
      <c r="B168" s="55" t="s">
        <v>182</v>
      </c>
      <c r="C168" s="10" t="s">
        <v>40</v>
      </c>
      <c r="D168" s="10" t="s">
        <v>33</v>
      </c>
      <c r="E168" s="23" t="s">
        <v>225</v>
      </c>
      <c r="F168" s="24">
        <v>500</v>
      </c>
      <c r="G168" s="163">
        <v>2299.42</v>
      </c>
      <c r="H168" s="163">
        <v>2299.42</v>
      </c>
      <c r="I168" s="164">
        <v>2299.42</v>
      </c>
    </row>
    <row r="169" spans="1:9" ht="63.75" hidden="1" thickBot="1">
      <c r="A169" s="1"/>
      <c r="B169" s="61" t="s">
        <v>198</v>
      </c>
      <c r="C169" s="10" t="s">
        <v>40</v>
      </c>
      <c r="D169" s="10" t="s">
        <v>33</v>
      </c>
      <c r="E169" s="39">
        <v>11</v>
      </c>
      <c r="F169" s="34"/>
      <c r="G169" s="111">
        <f>G170</f>
        <v>0</v>
      </c>
      <c r="H169" s="111">
        <f t="shared" ref="H169:I171" si="63">H170</f>
        <v>0</v>
      </c>
      <c r="I169" s="133">
        <f t="shared" si="63"/>
        <v>0</v>
      </c>
    </row>
    <row r="170" spans="1:9" ht="16.5" hidden="1" thickBot="1">
      <c r="A170" s="1"/>
      <c r="B170" s="34" t="s">
        <v>200</v>
      </c>
      <c r="C170" s="10" t="s">
        <v>40</v>
      </c>
      <c r="D170" s="10" t="s">
        <v>33</v>
      </c>
      <c r="E170" s="39" t="s">
        <v>50</v>
      </c>
      <c r="F170" s="24"/>
      <c r="G170" s="111">
        <f>G171</f>
        <v>0</v>
      </c>
      <c r="H170" s="111">
        <f t="shared" si="63"/>
        <v>0</v>
      </c>
      <c r="I170" s="133">
        <f t="shared" si="63"/>
        <v>0</v>
      </c>
    </row>
    <row r="171" spans="1:9" ht="32.25" hidden="1" thickBot="1">
      <c r="A171" s="1"/>
      <c r="B171" s="27" t="s">
        <v>158</v>
      </c>
      <c r="C171" s="10" t="s">
        <v>40</v>
      </c>
      <c r="D171" s="10" t="s">
        <v>33</v>
      </c>
      <c r="E171" s="39" t="s">
        <v>159</v>
      </c>
      <c r="F171" s="24"/>
      <c r="G171" s="111">
        <f>G172</f>
        <v>0</v>
      </c>
      <c r="H171" s="111">
        <f t="shared" si="63"/>
        <v>0</v>
      </c>
      <c r="I171" s="133">
        <f t="shared" si="63"/>
        <v>0</v>
      </c>
    </row>
    <row r="172" spans="1:9" ht="32.25" hidden="1" thickBot="1">
      <c r="A172" s="1"/>
      <c r="B172" s="27" t="s">
        <v>252</v>
      </c>
      <c r="C172" s="10" t="s">
        <v>40</v>
      </c>
      <c r="D172" s="10" t="s">
        <v>33</v>
      </c>
      <c r="E172" s="23" t="s">
        <v>161</v>
      </c>
      <c r="F172" s="24">
        <v>500</v>
      </c>
      <c r="G172" s="111">
        <v>0</v>
      </c>
      <c r="H172" s="111">
        <v>0</v>
      </c>
      <c r="I172" s="133">
        <v>0</v>
      </c>
    </row>
    <row r="173" spans="1:9" ht="32.25" hidden="1" thickBot="1">
      <c r="A173" s="1"/>
      <c r="B173" s="27" t="s">
        <v>420</v>
      </c>
      <c r="C173" s="10" t="s">
        <v>40</v>
      </c>
      <c r="D173" s="10" t="s">
        <v>33</v>
      </c>
      <c r="E173" s="23" t="s">
        <v>419</v>
      </c>
      <c r="F173" s="24">
        <v>500</v>
      </c>
      <c r="G173" s="111">
        <v>0</v>
      </c>
      <c r="H173" s="111">
        <v>0</v>
      </c>
      <c r="I173" s="133">
        <v>0</v>
      </c>
    </row>
    <row r="174" spans="1:9" ht="33.75" customHeight="1" thickBot="1">
      <c r="A174" s="18">
        <v>5</v>
      </c>
      <c r="B174" s="64" t="s">
        <v>14</v>
      </c>
      <c r="C174" s="9" t="s">
        <v>38</v>
      </c>
      <c r="D174" s="9"/>
      <c r="E174" s="78"/>
      <c r="F174" s="32"/>
      <c r="G174" s="155">
        <f>G175+G187+G221+G240+G255</f>
        <v>459036.32799999998</v>
      </c>
      <c r="H174" s="155">
        <f>H175+H187+H221+H240+H255</f>
        <v>343973.46299999999</v>
      </c>
      <c r="I174" s="156">
        <f>I175+I187+I221+I240+I255</f>
        <v>347087.02599999995</v>
      </c>
    </row>
    <row r="175" spans="1:9" ht="31.5" customHeight="1" thickBot="1">
      <c r="A175" s="1"/>
      <c r="B175" s="47" t="s">
        <v>15</v>
      </c>
      <c r="C175" s="10" t="s">
        <v>38</v>
      </c>
      <c r="D175" s="10" t="s">
        <v>32</v>
      </c>
      <c r="E175" s="39"/>
      <c r="F175" s="34"/>
      <c r="G175" s="111">
        <f>G176</f>
        <v>52418</v>
      </c>
      <c r="H175" s="111">
        <f t="shared" ref="H175:I176" si="64">H176</f>
        <v>54075.6</v>
      </c>
      <c r="I175" s="133">
        <f t="shared" si="64"/>
        <v>55817.7</v>
      </c>
    </row>
    <row r="176" spans="1:9" ht="32.25" thickBot="1">
      <c r="A176" s="1"/>
      <c r="B176" s="38" t="s">
        <v>117</v>
      </c>
      <c r="C176" s="10" t="s">
        <v>38</v>
      </c>
      <c r="D176" s="10" t="s">
        <v>32</v>
      </c>
      <c r="E176" s="39" t="s">
        <v>32</v>
      </c>
      <c r="F176" s="34"/>
      <c r="G176" s="111">
        <f>G177</f>
        <v>52418</v>
      </c>
      <c r="H176" s="111">
        <f t="shared" si="64"/>
        <v>54075.6</v>
      </c>
      <c r="I176" s="133">
        <f t="shared" si="64"/>
        <v>55817.7</v>
      </c>
    </row>
    <row r="177" spans="1:9" ht="23.25" customHeight="1" thickBot="1">
      <c r="A177" s="1"/>
      <c r="B177" s="28" t="s">
        <v>118</v>
      </c>
      <c r="C177" s="10" t="s">
        <v>38</v>
      </c>
      <c r="D177" s="10" t="s">
        <v>32</v>
      </c>
      <c r="E177" s="39" t="s">
        <v>56</v>
      </c>
      <c r="F177" s="34"/>
      <c r="G177" s="111">
        <f>G178+G181</f>
        <v>52418</v>
      </c>
      <c r="H177" s="111">
        <f t="shared" ref="H177:I177" si="65">H178+H181</f>
        <v>54075.6</v>
      </c>
      <c r="I177" s="133">
        <f t="shared" si="65"/>
        <v>55817.7</v>
      </c>
    </row>
    <row r="178" spans="1:9" ht="27.75" customHeight="1" thickBot="1">
      <c r="A178" s="1"/>
      <c r="B178" s="55" t="s">
        <v>324</v>
      </c>
      <c r="C178" s="10" t="s">
        <v>38</v>
      </c>
      <c r="D178" s="10" t="s">
        <v>32</v>
      </c>
      <c r="E178" s="39" t="s">
        <v>119</v>
      </c>
      <c r="F178" s="34"/>
      <c r="G178" s="113">
        <f>G179+G180</f>
        <v>28764</v>
      </c>
      <c r="H178" s="113">
        <f t="shared" ref="H178:I178" si="66">H179+H180</f>
        <v>30421.599999999999</v>
      </c>
      <c r="I178" s="135">
        <f t="shared" si="66"/>
        <v>32163.7</v>
      </c>
    </row>
    <row r="179" spans="1:9" ht="79.5" thickBot="1">
      <c r="A179" s="17"/>
      <c r="B179" s="34" t="s">
        <v>57</v>
      </c>
      <c r="C179" s="15" t="s">
        <v>38</v>
      </c>
      <c r="D179" s="15" t="s">
        <v>32</v>
      </c>
      <c r="E179" s="31" t="s">
        <v>59</v>
      </c>
      <c r="F179" s="24">
        <v>100</v>
      </c>
      <c r="G179" s="112">
        <v>27613</v>
      </c>
      <c r="H179" s="112">
        <v>29204.6</v>
      </c>
      <c r="I179" s="134">
        <v>30876.7</v>
      </c>
    </row>
    <row r="180" spans="1:9" ht="48" thickBot="1">
      <c r="A180" s="1"/>
      <c r="B180" s="55" t="s">
        <v>58</v>
      </c>
      <c r="C180" s="7" t="s">
        <v>38</v>
      </c>
      <c r="D180" s="7" t="s">
        <v>32</v>
      </c>
      <c r="E180" s="23" t="s">
        <v>59</v>
      </c>
      <c r="F180" s="24">
        <v>200</v>
      </c>
      <c r="G180" s="112">
        <v>1151</v>
      </c>
      <c r="H180" s="112">
        <v>1217</v>
      </c>
      <c r="I180" s="134">
        <v>1287</v>
      </c>
    </row>
    <row r="181" spans="1:9" ht="32.25" thickBot="1">
      <c r="A181" s="1"/>
      <c r="B181" s="28" t="s">
        <v>235</v>
      </c>
      <c r="C181" s="10" t="s">
        <v>38</v>
      </c>
      <c r="D181" s="10" t="s">
        <v>32</v>
      </c>
      <c r="E181" s="39" t="s">
        <v>355</v>
      </c>
      <c r="F181" s="24"/>
      <c r="G181" s="110">
        <f>G182+G183+G184+G185+G186</f>
        <v>23654</v>
      </c>
      <c r="H181" s="110">
        <f t="shared" ref="H181:I181" si="67">H182+H183+H184+H185+H186</f>
        <v>23654</v>
      </c>
      <c r="I181" s="132">
        <f t="shared" si="67"/>
        <v>23654</v>
      </c>
    </row>
    <row r="182" spans="1:9" ht="79.5" thickBot="1">
      <c r="A182" s="1"/>
      <c r="B182" s="28" t="s">
        <v>60</v>
      </c>
      <c r="C182" s="10" t="s">
        <v>38</v>
      </c>
      <c r="D182" s="7" t="s">
        <v>32</v>
      </c>
      <c r="E182" s="23" t="s">
        <v>284</v>
      </c>
      <c r="F182" s="24">
        <v>100</v>
      </c>
      <c r="G182" s="111">
        <v>13559</v>
      </c>
      <c r="H182" s="111">
        <v>13559</v>
      </c>
      <c r="I182" s="135">
        <v>13559</v>
      </c>
    </row>
    <row r="183" spans="1:9" ht="32.25" thickBot="1">
      <c r="A183" s="1"/>
      <c r="B183" s="28" t="s">
        <v>61</v>
      </c>
      <c r="C183" s="10" t="s">
        <v>38</v>
      </c>
      <c r="D183" s="7" t="s">
        <v>32</v>
      </c>
      <c r="E183" s="23" t="s">
        <v>284</v>
      </c>
      <c r="F183" s="24">
        <v>200</v>
      </c>
      <c r="G183" s="111">
        <v>9666</v>
      </c>
      <c r="H183" s="111">
        <v>9666</v>
      </c>
      <c r="I183" s="133">
        <v>9666</v>
      </c>
    </row>
    <row r="184" spans="1:9" ht="32.25" thickBot="1">
      <c r="A184" s="1"/>
      <c r="B184" s="28" t="s">
        <v>62</v>
      </c>
      <c r="C184" s="10" t="s">
        <v>38</v>
      </c>
      <c r="D184" s="7" t="s">
        <v>32</v>
      </c>
      <c r="E184" s="23" t="s">
        <v>284</v>
      </c>
      <c r="F184" s="24">
        <v>800</v>
      </c>
      <c r="G184" s="110">
        <v>429</v>
      </c>
      <c r="H184" s="110">
        <v>429</v>
      </c>
      <c r="I184" s="132">
        <v>429</v>
      </c>
    </row>
    <row r="185" spans="1:9" ht="32.25" hidden="1" thickBot="1">
      <c r="A185" s="1"/>
      <c r="B185" s="28" t="s">
        <v>61</v>
      </c>
      <c r="C185" s="10" t="s">
        <v>38</v>
      </c>
      <c r="D185" s="7" t="s">
        <v>32</v>
      </c>
      <c r="E185" s="23" t="s">
        <v>360</v>
      </c>
      <c r="F185" s="24">
        <v>200</v>
      </c>
      <c r="G185" s="110">
        <v>0</v>
      </c>
      <c r="H185" s="110">
        <v>0</v>
      </c>
      <c r="I185" s="132">
        <v>0</v>
      </c>
    </row>
    <row r="186" spans="1:9" ht="48" hidden="1" thickBot="1">
      <c r="A186" s="1"/>
      <c r="B186" s="28" t="s">
        <v>358</v>
      </c>
      <c r="C186" s="10" t="s">
        <v>38</v>
      </c>
      <c r="D186" s="7" t="s">
        <v>32</v>
      </c>
      <c r="E186" s="23" t="s">
        <v>359</v>
      </c>
      <c r="F186" s="24">
        <v>200</v>
      </c>
      <c r="G186" s="110">
        <v>0</v>
      </c>
      <c r="H186" s="110">
        <v>0</v>
      </c>
      <c r="I186" s="132">
        <v>0</v>
      </c>
    </row>
    <row r="187" spans="1:9" ht="24" customHeight="1" thickBot="1">
      <c r="A187" s="1"/>
      <c r="B187" s="47" t="s">
        <v>16</v>
      </c>
      <c r="C187" s="10" t="s">
        <v>38</v>
      </c>
      <c r="D187" s="10" t="s">
        <v>36</v>
      </c>
      <c r="E187" s="39"/>
      <c r="F187" s="34"/>
      <c r="G187" s="110">
        <f>G188</f>
        <v>348211.77899999998</v>
      </c>
      <c r="H187" s="110">
        <f t="shared" ref="H187:I188" si="68">H188</f>
        <v>231383.5</v>
      </c>
      <c r="I187" s="132">
        <f t="shared" si="68"/>
        <v>232632.9</v>
      </c>
    </row>
    <row r="188" spans="1:9" ht="32.25" thickBot="1">
      <c r="A188" s="1"/>
      <c r="B188" s="38" t="s">
        <v>117</v>
      </c>
      <c r="C188" s="10" t="s">
        <v>38</v>
      </c>
      <c r="D188" s="10" t="s">
        <v>36</v>
      </c>
      <c r="E188" s="39" t="s">
        <v>32</v>
      </c>
      <c r="F188" s="34"/>
      <c r="G188" s="110">
        <f>G189</f>
        <v>348211.77899999998</v>
      </c>
      <c r="H188" s="110">
        <f t="shared" si="68"/>
        <v>231383.5</v>
      </c>
      <c r="I188" s="171">
        <f t="shared" si="68"/>
        <v>232632.9</v>
      </c>
    </row>
    <row r="189" spans="1:9" ht="22.5" customHeight="1" thickBot="1">
      <c r="A189" s="1"/>
      <c r="B189" s="28" t="s">
        <v>118</v>
      </c>
      <c r="C189" s="10" t="s">
        <v>38</v>
      </c>
      <c r="D189" s="10" t="s">
        <v>36</v>
      </c>
      <c r="E189" s="39" t="s">
        <v>56</v>
      </c>
      <c r="F189" s="34"/>
      <c r="G189" s="110">
        <f>G190+G193+G197+G200+G219</f>
        <v>348211.77899999998</v>
      </c>
      <c r="H189" s="110">
        <f t="shared" ref="H189:I189" si="69">H190+H193+H197+H200+H219</f>
        <v>231383.5</v>
      </c>
      <c r="I189" s="152">
        <f t="shared" si="69"/>
        <v>232632.9</v>
      </c>
    </row>
    <row r="190" spans="1:9" ht="63.75" thickBot="1">
      <c r="A190" s="1"/>
      <c r="B190" s="28" t="s">
        <v>470</v>
      </c>
      <c r="C190" s="10" t="s">
        <v>38</v>
      </c>
      <c r="D190" s="10" t="s">
        <v>36</v>
      </c>
      <c r="E190" s="39" t="s">
        <v>471</v>
      </c>
      <c r="F190" s="34"/>
      <c r="G190" s="112">
        <f>G191+G192</f>
        <v>14842.8</v>
      </c>
      <c r="H190" s="112">
        <f t="shared" ref="H190:I190" si="70">H191+H192</f>
        <v>14842.8</v>
      </c>
      <c r="I190" s="172">
        <f t="shared" si="70"/>
        <v>14842.8</v>
      </c>
    </row>
    <row r="191" spans="1:9" ht="79.5" thickBot="1">
      <c r="A191" s="1"/>
      <c r="B191" s="28" t="s">
        <v>397</v>
      </c>
      <c r="C191" s="10" t="s">
        <v>38</v>
      </c>
      <c r="D191" s="10" t="s">
        <v>36</v>
      </c>
      <c r="E191" s="39" t="s">
        <v>469</v>
      </c>
      <c r="F191" s="34">
        <v>100</v>
      </c>
      <c r="G191" s="110">
        <v>12590.34</v>
      </c>
      <c r="H191" s="110">
        <v>12590.34</v>
      </c>
      <c r="I191" s="152">
        <v>12590.34</v>
      </c>
    </row>
    <row r="192" spans="1:9" ht="63.75" thickBot="1">
      <c r="A192" s="1"/>
      <c r="B192" s="28" t="s">
        <v>396</v>
      </c>
      <c r="C192" s="10" t="s">
        <v>38</v>
      </c>
      <c r="D192" s="10" t="s">
        <v>36</v>
      </c>
      <c r="E192" s="39" t="s">
        <v>469</v>
      </c>
      <c r="F192" s="34">
        <v>600</v>
      </c>
      <c r="G192" s="110">
        <v>2252.46</v>
      </c>
      <c r="H192" s="110">
        <v>2252.46</v>
      </c>
      <c r="I192" s="172">
        <v>2252.46</v>
      </c>
    </row>
    <row r="193" spans="1:9" ht="48" thickBot="1">
      <c r="A193" s="1"/>
      <c r="B193" s="28" t="s">
        <v>228</v>
      </c>
      <c r="C193" s="10" t="s">
        <v>38</v>
      </c>
      <c r="D193" s="10" t="s">
        <v>36</v>
      </c>
      <c r="E193" s="39" t="s">
        <v>120</v>
      </c>
      <c r="F193" s="34"/>
      <c r="G193" s="110">
        <f>G194+G195+G196</f>
        <v>141451</v>
      </c>
      <c r="H193" s="110">
        <f t="shared" ref="H193:I193" si="71">H194+H195+H196</f>
        <v>151668.4</v>
      </c>
      <c r="I193" s="110">
        <f t="shared" si="71"/>
        <v>162082.9</v>
      </c>
    </row>
    <row r="194" spans="1:9" ht="95.25" thickBot="1">
      <c r="A194" s="1"/>
      <c r="B194" s="28" t="s">
        <v>243</v>
      </c>
      <c r="C194" s="10" t="s">
        <v>38</v>
      </c>
      <c r="D194" s="10" t="s">
        <v>36</v>
      </c>
      <c r="E194" s="23" t="s">
        <v>63</v>
      </c>
      <c r="F194" s="34">
        <v>100</v>
      </c>
      <c r="G194" s="110">
        <v>94221</v>
      </c>
      <c r="H194" s="110">
        <v>101026.4</v>
      </c>
      <c r="I194" s="132">
        <v>107963.9</v>
      </c>
    </row>
    <row r="195" spans="1:9" ht="63.75" thickBot="1">
      <c r="A195" s="1"/>
      <c r="B195" s="28" t="s">
        <v>244</v>
      </c>
      <c r="C195" s="7" t="s">
        <v>38</v>
      </c>
      <c r="D195" s="7" t="s">
        <v>36</v>
      </c>
      <c r="E195" s="23" t="s">
        <v>63</v>
      </c>
      <c r="F195" s="24">
        <v>200</v>
      </c>
      <c r="G195" s="112">
        <v>3925</v>
      </c>
      <c r="H195" s="112">
        <v>4209</v>
      </c>
      <c r="I195" s="134">
        <v>4498</v>
      </c>
    </row>
    <row r="196" spans="1:9" ht="79.5" thickBot="1">
      <c r="A196" s="1"/>
      <c r="B196" s="28" t="s">
        <v>245</v>
      </c>
      <c r="C196" s="7" t="s">
        <v>38</v>
      </c>
      <c r="D196" s="7" t="s">
        <v>36</v>
      </c>
      <c r="E196" s="23" t="s">
        <v>63</v>
      </c>
      <c r="F196" s="24">
        <v>600</v>
      </c>
      <c r="G196" s="110">
        <v>43305</v>
      </c>
      <c r="H196" s="110">
        <v>46433</v>
      </c>
      <c r="I196" s="132">
        <v>49621</v>
      </c>
    </row>
    <row r="197" spans="1:9" ht="32.25" thickBot="1">
      <c r="A197" s="1"/>
      <c r="B197" s="28" t="s">
        <v>171</v>
      </c>
      <c r="C197" s="7" t="s">
        <v>38</v>
      </c>
      <c r="D197" s="7" t="s">
        <v>36</v>
      </c>
      <c r="E197" s="23" t="s">
        <v>172</v>
      </c>
      <c r="F197" s="24"/>
      <c r="G197" s="111">
        <f>G198+G199</f>
        <v>1917.4</v>
      </c>
      <c r="H197" s="111">
        <f t="shared" ref="H197:I197" si="72">H198+H199</f>
        <v>1994.6</v>
      </c>
      <c r="I197" s="133">
        <f t="shared" si="72"/>
        <v>2074.1999999999998</v>
      </c>
    </row>
    <row r="198" spans="1:9" ht="48" thickBot="1">
      <c r="A198" s="1"/>
      <c r="B198" s="28" t="s">
        <v>347</v>
      </c>
      <c r="C198" s="7" t="s">
        <v>38</v>
      </c>
      <c r="D198" s="7" t="s">
        <v>36</v>
      </c>
      <c r="E198" s="23" t="s">
        <v>187</v>
      </c>
      <c r="F198" s="24">
        <v>200</v>
      </c>
      <c r="G198" s="110">
        <v>1089</v>
      </c>
      <c r="H198" s="110">
        <v>1132.5</v>
      </c>
      <c r="I198" s="132">
        <v>1178</v>
      </c>
    </row>
    <row r="199" spans="1:9" ht="48" thickBot="1">
      <c r="A199" s="1"/>
      <c r="B199" s="28" t="s">
        <v>348</v>
      </c>
      <c r="C199" s="7" t="s">
        <v>38</v>
      </c>
      <c r="D199" s="7" t="s">
        <v>36</v>
      </c>
      <c r="E199" s="23" t="s">
        <v>187</v>
      </c>
      <c r="F199" s="86">
        <v>600</v>
      </c>
      <c r="G199" s="110">
        <v>828.4</v>
      </c>
      <c r="H199" s="110">
        <v>862.1</v>
      </c>
      <c r="I199" s="171">
        <v>896.2</v>
      </c>
    </row>
    <row r="200" spans="1:9" ht="32.25" thickBot="1">
      <c r="A200" s="1"/>
      <c r="B200" s="28" t="s">
        <v>235</v>
      </c>
      <c r="C200" s="7" t="s">
        <v>38</v>
      </c>
      <c r="D200" s="7" t="s">
        <v>36</v>
      </c>
      <c r="E200" s="23" t="s">
        <v>236</v>
      </c>
      <c r="F200" s="24"/>
      <c r="G200" s="110">
        <f>G211+G212+G213+G214+G215+G216+G201+G202+G203+G204+G205+G206+G207+G208+G217+G218</f>
        <v>88932.099999999991</v>
      </c>
      <c r="H200" s="110">
        <f>H211+H212+H213+H214+H215+H216+H201+H202+H203+H204+H205+H206+H207+H208+H209+H217+H218+H210</f>
        <v>62877.700000000004</v>
      </c>
      <c r="I200" s="152">
        <f>I211+I212+I213+I214+I215+I216+I201+I202+I203+I204+I205+I206+I207+I208+I217+I218</f>
        <v>53633</v>
      </c>
    </row>
    <row r="201" spans="1:9" ht="48" thickBot="1">
      <c r="A201" s="1"/>
      <c r="B201" s="28" t="s">
        <v>64</v>
      </c>
      <c r="C201" s="15" t="s">
        <v>38</v>
      </c>
      <c r="D201" s="15" t="s">
        <v>36</v>
      </c>
      <c r="E201" s="31" t="s">
        <v>284</v>
      </c>
      <c r="F201" s="24">
        <v>200</v>
      </c>
      <c r="G201" s="111">
        <v>49898</v>
      </c>
      <c r="H201" s="111">
        <v>36472</v>
      </c>
      <c r="I201" s="133">
        <v>34058</v>
      </c>
    </row>
    <row r="202" spans="1:9" ht="48" hidden="1" thickBot="1">
      <c r="A202" s="1"/>
      <c r="B202" s="28" t="s">
        <v>358</v>
      </c>
      <c r="C202" s="15" t="s">
        <v>38</v>
      </c>
      <c r="D202" s="15" t="s">
        <v>36</v>
      </c>
      <c r="E202" s="31" t="s">
        <v>359</v>
      </c>
      <c r="F202" s="24">
        <v>200</v>
      </c>
      <c r="G202" s="111">
        <v>0</v>
      </c>
      <c r="H202" s="111">
        <v>0</v>
      </c>
      <c r="I202" s="133">
        <v>0</v>
      </c>
    </row>
    <row r="203" spans="1:9" ht="48" thickBot="1">
      <c r="A203" s="1"/>
      <c r="B203" s="28" t="s">
        <v>65</v>
      </c>
      <c r="C203" s="7" t="s">
        <v>38</v>
      </c>
      <c r="D203" s="7" t="s">
        <v>36</v>
      </c>
      <c r="E203" s="31" t="s">
        <v>284</v>
      </c>
      <c r="F203" s="24">
        <v>300</v>
      </c>
      <c r="G203" s="111">
        <v>120</v>
      </c>
      <c r="H203" s="111">
        <v>120</v>
      </c>
      <c r="I203" s="135">
        <v>120</v>
      </c>
    </row>
    <row r="204" spans="1:9" ht="48" thickBot="1">
      <c r="A204" s="1"/>
      <c r="B204" s="28" t="s">
        <v>66</v>
      </c>
      <c r="C204" s="7" t="s">
        <v>38</v>
      </c>
      <c r="D204" s="7" t="s">
        <v>36</v>
      </c>
      <c r="E204" s="31" t="s">
        <v>284</v>
      </c>
      <c r="F204" s="24">
        <v>600</v>
      </c>
      <c r="G204" s="111">
        <v>16904</v>
      </c>
      <c r="H204" s="111">
        <v>10185</v>
      </c>
      <c r="I204" s="133">
        <v>12166</v>
      </c>
    </row>
    <row r="205" spans="1:9" ht="32.25" thickBot="1">
      <c r="A205" s="1"/>
      <c r="B205" s="28" t="s">
        <v>62</v>
      </c>
      <c r="C205" s="15" t="s">
        <v>38</v>
      </c>
      <c r="D205" s="15" t="s">
        <v>36</v>
      </c>
      <c r="E205" s="31" t="s">
        <v>284</v>
      </c>
      <c r="F205" s="24">
        <v>800</v>
      </c>
      <c r="G205" s="113">
        <v>500</v>
      </c>
      <c r="H205" s="113">
        <v>500</v>
      </c>
      <c r="I205" s="135">
        <v>500</v>
      </c>
    </row>
    <row r="206" spans="1:9" ht="48" thickBot="1">
      <c r="A206" s="1"/>
      <c r="B206" s="28" t="s">
        <v>221</v>
      </c>
      <c r="C206" s="7" t="s">
        <v>38</v>
      </c>
      <c r="D206" s="7" t="s">
        <v>36</v>
      </c>
      <c r="E206" s="23" t="s">
        <v>285</v>
      </c>
      <c r="F206" s="24">
        <v>200</v>
      </c>
      <c r="G206" s="111">
        <v>100</v>
      </c>
      <c r="H206" s="111">
        <v>100</v>
      </c>
      <c r="I206" s="133">
        <v>100</v>
      </c>
    </row>
    <row r="207" spans="1:9" ht="63.75" hidden="1" thickBot="1">
      <c r="A207" s="1"/>
      <c r="B207" s="28" t="s">
        <v>421</v>
      </c>
      <c r="C207" s="7" t="s">
        <v>38</v>
      </c>
      <c r="D207" s="7" t="s">
        <v>36</v>
      </c>
      <c r="E207" s="23" t="s">
        <v>285</v>
      </c>
      <c r="F207" s="24">
        <v>600</v>
      </c>
      <c r="G207" s="111">
        <v>0</v>
      </c>
      <c r="H207" s="111">
        <v>0</v>
      </c>
      <c r="I207" s="133">
        <v>0</v>
      </c>
    </row>
    <row r="208" spans="1:9" ht="48" thickBot="1">
      <c r="A208" s="1"/>
      <c r="B208" s="27" t="s">
        <v>423</v>
      </c>
      <c r="C208" s="7" t="s">
        <v>38</v>
      </c>
      <c r="D208" s="7" t="s">
        <v>36</v>
      </c>
      <c r="E208" s="23" t="s">
        <v>422</v>
      </c>
      <c r="F208" s="24">
        <v>600</v>
      </c>
      <c r="G208" s="111">
        <v>14863</v>
      </c>
      <c r="H208" s="111">
        <v>0</v>
      </c>
      <c r="I208" s="133">
        <v>0</v>
      </c>
    </row>
    <row r="209" spans="1:9" ht="32.25" thickBot="1">
      <c r="A209" s="1"/>
      <c r="B209" s="27" t="s">
        <v>437</v>
      </c>
      <c r="C209" s="7" t="s">
        <v>38</v>
      </c>
      <c r="D209" s="7" t="s">
        <v>36</v>
      </c>
      <c r="E209" s="23" t="s">
        <v>422</v>
      </c>
      <c r="F209" s="24">
        <v>200</v>
      </c>
      <c r="G209" s="111">
        <v>0</v>
      </c>
      <c r="H209" s="111">
        <v>5736.9</v>
      </c>
      <c r="I209" s="133">
        <v>0</v>
      </c>
    </row>
    <row r="210" spans="1:9" ht="32.25" thickBot="1">
      <c r="A210" s="1"/>
      <c r="B210" s="27" t="s">
        <v>442</v>
      </c>
      <c r="C210" s="7" t="s">
        <v>38</v>
      </c>
      <c r="D210" s="7" t="s">
        <v>36</v>
      </c>
      <c r="E210" s="23" t="s">
        <v>438</v>
      </c>
      <c r="F210" s="24">
        <v>200</v>
      </c>
      <c r="G210" s="111">
        <v>0</v>
      </c>
      <c r="H210" s="111">
        <v>3147</v>
      </c>
      <c r="I210" s="138">
        <v>0</v>
      </c>
    </row>
    <row r="211" spans="1:9" ht="48" thickBot="1">
      <c r="A211" s="1"/>
      <c r="B211" s="28" t="s">
        <v>349</v>
      </c>
      <c r="C211" s="7" t="s">
        <v>38</v>
      </c>
      <c r="D211" s="7" t="s">
        <v>36</v>
      </c>
      <c r="E211" s="23" t="s">
        <v>234</v>
      </c>
      <c r="F211" s="24">
        <v>200</v>
      </c>
      <c r="G211" s="110">
        <v>2652.7</v>
      </c>
      <c r="H211" s="110">
        <v>2652.8</v>
      </c>
      <c r="I211" s="152">
        <v>2652.7</v>
      </c>
    </row>
    <row r="212" spans="1:9" ht="63.75" thickBot="1">
      <c r="A212" s="1"/>
      <c r="B212" s="28" t="s">
        <v>350</v>
      </c>
      <c r="C212" s="7" t="s">
        <v>38</v>
      </c>
      <c r="D212" s="7" t="s">
        <v>36</v>
      </c>
      <c r="E212" s="23" t="s">
        <v>234</v>
      </c>
      <c r="F212" s="24">
        <v>600</v>
      </c>
      <c r="G212" s="110">
        <v>2155</v>
      </c>
      <c r="H212" s="110">
        <v>2155</v>
      </c>
      <c r="I212" s="132">
        <v>2155</v>
      </c>
    </row>
    <row r="213" spans="1:9" ht="32.25" hidden="1" thickBot="1">
      <c r="A213" s="1"/>
      <c r="B213" s="55" t="s">
        <v>365</v>
      </c>
      <c r="C213" s="7" t="s">
        <v>38</v>
      </c>
      <c r="D213" s="7" t="s">
        <v>36</v>
      </c>
      <c r="E213" s="23" t="s">
        <v>367</v>
      </c>
      <c r="F213" s="24">
        <v>200</v>
      </c>
      <c r="G213" s="111">
        <v>0</v>
      </c>
      <c r="H213" s="111">
        <v>0</v>
      </c>
      <c r="I213" s="133">
        <v>0</v>
      </c>
    </row>
    <row r="214" spans="1:9" ht="48" hidden="1" thickBot="1">
      <c r="A214" s="1"/>
      <c r="B214" s="63" t="s">
        <v>351</v>
      </c>
      <c r="C214" s="7" t="s">
        <v>38</v>
      </c>
      <c r="D214" s="7" t="s">
        <v>36</v>
      </c>
      <c r="E214" s="23" t="s">
        <v>246</v>
      </c>
      <c r="F214" s="24">
        <v>600</v>
      </c>
      <c r="G214" s="111"/>
      <c r="H214" s="111"/>
      <c r="I214" s="133"/>
    </row>
    <row r="215" spans="1:9" ht="48" hidden="1" thickBot="1">
      <c r="A215" s="8"/>
      <c r="B215" s="5" t="s">
        <v>366</v>
      </c>
      <c r="C215" s="7" t="s">
        <v>38</v>
      </c>
      <c r="D215" s="7" t="s">
        <v>36</v>
      </c>
      <c r="E215" s="97" t="s">
        <v>368</v>
      </c>
      <c r="F215" s="87">
        <v>200</v>
      </c>
      <c r="G215" s="110">
        <v>0</v>
      </c>
      <c r="H215" s="110">
        <v>0</v>
      </c>
      <c r="I215" s="132">
        <v>0</v>
      </c>
    </row>
    <row r="216" spans="1:9" ht="48" hidden="1" thickBot="1">
      <c r="A216" s="8"/>
      <c r="B216" s="5" t="s">
        <v>66</v>
      </c>
      <c r="C216" s="7" t="s">
        <v>38</v>
      </c>
      <c r="D216" s="7" t="s">
        <v>36</v>
      </c>
      <c r="E216" s="23" t="s">
        <v>356</v>
      </c>
      <c r="F216" s="87">
        <v>600</v>
      </c>
      <c r="G216" s="110">
        <v>0</v>
      </c>
      <c r="H216" s="110">
        <v>0</v>
      </c>
      <c r="I216" s="132">
        <v>0</v>
      </c>
    </row>
    <row r="217" spans="1:9" ht="48" thickBot="1">
      <c r="A217" s="1"/>
      <c r="B217" s="28" t="s">
        <v>439</v>
      </c>
      <c r="C217" s="23" t="s">
        <v>38</v>
      </c>
      <c r="D217" s="23" t="s">
        <v>36</v>
      </c>
      <c r="E217" s="7" t="s">
        <v>441</v>
      </c>
      <c r="F217" s="12">
        <v>200</v>
      </c>
      <c r="G217" s="110">
        <v>1065.2</v>
      </c>
      <c r="H217" s="110">
        <v>1108</v>
      </c>
      <c r="I217" s="132">
        <v>1152.3</v>
      </c>
    </row>
    <row r="218" spans="1:9" ht="63.75" thickBot="1">
      <c r="A218" s="1"/>
      <c r="B218" s="5" t="s">
        <v>440</v>
      </c>
      <c r="C218" s="7" t="s">
        <v>38</v>
      </c>
      <c r="D218" s="7" t="s">
        <v>36</v>
      </c>
      <c r="E218" s="7" t="s">
        <v>441</v>
      </c>
      <c r="F218" s="165">
        <v>600</v>
      </c>
      <c r="G218" s="110">
        <v>674.2</v>
      </c>
      <c r="H218" s="110">
        <v>701</v>
      </c>
      <c r="I218" s="132">
        <v>729</v>
      </c>
    </row>
    <row r="219" spans="1:9" ht="32.25" thickBot="1">
      <c r="A219" s="1"/>
      <c r="B219" s="70" t="s">
        <v>472</v>
      </c>
      <c r="C219" s="7" t="s">
        <v>38</v>
      </c>
      <c r="D219" s="7" t="s">
        <v>36</v>
      </c>
      <c r="E219" s="173" t="s">
        <v>473</v>
      </c>
      <c r="F219" s="174"/>
      <c r="G219" s="111">
        <f>G220</f>
        <v>101068.47900000001</v>
      </c>
      <c r="H219" s="111">
        <f t="shared" ref="H219:I219" si="73">H220</f>
        <v>0</v>
      </c>
      <c r="I219" s="133">
        <f t="shared" si="73"/>
        <v>0</v>
      </c>
    </row>
    <row r="220" spans="1:9" ht="48" thickBot="1">
      <c r="A220" s="1"/>
      <c r="B220" s="5" t="s">
        <v>481</v>
      </c>
      <c r="C220" s="7" t="s">
        <v>38</v>
      </c>
      <c r="D220" s="7" t="s">
        <v>36</v>
      </c>
      <c r="E220" s="23" t="s">
        <v>474</v>
      </c>
      <c r="F220" s="174">
        <v>600</v>
      </c>
      <c r="G220" s="111">
        <v>101068.47900000001</v>
      </c>
      <c r="H220" s="117">
        <v>0</v>
      </c>
      <c r="I220" s="138">
        <v>0</v>
      </c>
    </row>
    <row r="221" spans="1:9" ht="23.25" customHeight="1" thickBot="1">
      <c r="A221" s="1"/>
      <c r="B221" s="52" t="s">
        <v>195</v>
      </c>
      <c r="C221" s="7" t="s">
        <v>38</v>
      </c>
      <c r="D221" s="7" t="s">
        <v>33</v>
      </c>
      <c r="E221" s="23"/>
      <c r="F221" s="87"/>
      <c r="G221" s="152">
        <f>G222+G232</f>
        <v>35946</v>
      </c>
      <c r="H221" s="152">
        <f t="shared" ref="H221:I221" si="74">H222+H232</f>
        <v>35946</v>
      </c>
      <c r="I221" s="152">
        <f t="shared" si="74"/>
        <v>35946</v>
      </c>
    </row>
    <row r="222" spans="1:9" ht="32.25" thickBot="1">
      <c r="A222" s="1"/>
      <c r="B222" s="38" t="s">
        <v>117</v>
      </c>
      <c r="C222" s="10" t="s">
        <v>38</v>
      </c>
      <c r="D222" s="10" t="s">
        <v>33</v>
      </c>
      <c r="E222" s="39" t="s">
        <v>32</v>
      </c>
      <c r="F222" s="87"/>
      <c r="G222" s="152">
        <f>G223</f>
        <v>24849</v>
      </c>
      <c r="H222" s="152">
        <f t="shared" ref="H222:I222" si="75">H223</f>
        <v>24849</v>
      </c>
      <c r="I222" s="152">
        <f t="shared" si="75"/>
        <v>24849</v>
      </c>
    </row>
    <row r="223" spans="1:9" ht="16.5" thickBot="1">
      <c r="A223" s="1"/>
      <c r="B223" s="59" t="s">
        <v>67</v>
      </c>
      <c r="C223" s="7" t="s">
        <v>38</v>
      </c>
      <c r="D223" s="7" t="s">
        <v>33</v>
      </c>
      <c r="E223" s="23" t="s">
        <v>68</v>
      </c>
      <c r="F223" s="24"/>
      <c r="G223" s="110">
        <f>G224+G228</f>
        <v>24849</v>
      </c>
      <c r="H223" s="110">
        <f t="shared" ref="H223:I223" si="76">H224+H228</f>
        <v>24849</v>
      </c>
      <c r="I223" s="132">
        <f t="shared" si="76"/>
        <v>24849</v>
      </c>
    </row>
    <row r="224" spans="1:9" ht="32.25" thickBot="1">
      <c r="A224" s="1"/>
      <c r="B224" s="55" t="s">
        <v>325</v>
      </c>
      <c r="C224" s="7" t="s">
        <v>38</v>
      </c>
      <c r="D224" s="7" t="s">
        <v>33</v>
      </c>
      <c r="E224" s="23" t="s">
        <v>326</v>
      </c>
      <c r="F224" s="24"/>
      <c r="G224" s="110">
        <f>G225+G226+G227</f>
        <v>9719</v>
      </c>
      <c r="H224" s="110">
        <f t="shared" ref="H224:I224" si="77">H225+H226+H227</f>
        <v>9719</v>
      </c>
      <c r="I224" s="132">
        <f t="shared" si="77"/>
        <v>9719</v>
      </c>
    </row>
    <row r="225" spans="1:9" ht="79.5" thickBot="1">
      <c r="A225" s="1"/>
      <c r="B225" s="70" t="s">
        <v>60</v>
      </c>
      <c r="C225" s="7" t="s">
        <v>38</v>
      </c>
      <c r="D225" s="7" t="s">
        <v>33</v>
      </c>
      <c r="E225" s="23" t="s">
        <v>327</v>
      </c>
      <c r="F225" s="24">
        <v>100</v>
      </c>
      <c r="G225" s="113">
        <v>6992</v>
      </c>
      <c r="H225" s="113">
        <v>6992</v>
      </c>
      <c r="I225" s="135">
        <v>6992</v>
      </c>
    </row>
    <row r="226" spans="1:9" ht="32.25" thickBot="1">
      <c r="A226" s="1"/>
      <c r="B226" s="70" t="s">
        <v>61</v>
      </c>
      <c r="C226" s="7" t="s">
        <v>38</v>
      </c>
      <c r="D226" s="7" t="s">
        <v>33</v>
      </c>
      <c r="E226" s="23" t="s">
        <v>327</v>
      </c>
      <c r="F226" s="34">
        <v>200</v>
      </c>
      <c r="G226" s="111">
        <v>2727</v>
      </c>
      <c r="H226" s="111">
        <v>2727</v>
      </c>
      <c r="I226" s="133">
        <v>2727</v>
      </c>
    </row>
    <row r="227" spans="1:9" ht="32.25" hidden="1" thickBot="1">
      <c r="A227" s="1"/>
      <c r="B227" s="70" t="s">
        <v>62</v>
      </c>
      <c r="C227" s="7" t="s">
        <v>38</v>
      </c>
      <c r="D227" s="7" t="s">
        <v>33</v>
      </c>
      <c r="E227" s="23" t="s">
        <v>327</v>
      </c>
      <c r="F227" s="34">
        <v>800</v>
      </c>
      <c r="G227" s="112">
        <v>0</v>
      </c>
      <c r="H227" s="112">
        <v>0</v>
      </c>
      <c r="I227" s="134">
        <v>0</v>
      </c>
    </row>
    <row r="228" spans="1:9" ht="32.25" thickBot="1">
      <c r="A228" s="1"/>
      <c r="B228" s="55" t="s">
        <v>424</v>
      </c>
      <c r="C228" s="7" t="s">
        <v>38</v>
      </c>
      <c r="D228" s="7" t="s">
        <v>33</v>
      </c>
      <c r="E228" s="23" t="s">
        <v>425</v>
      </c>
      <c r="F228" s="34"/>
      <c r="G228" s="110">
        <f>G229+G230+G231</f>
        <v>15130</v>
      </c>
      <c r="H228" s="110">
        <f t="shared" ref="H228:I228" si="78">H229+H230+H231</f>
        <v>15130</v>
      </c>
      <c r="I228" s="132">
        <f t="shared" si="78"/>
        <v>15130</v>
      </c>
    </row>
    <row r="229" spans="1:9" ht="68.25" customHeight="1" thickBot="1">
      <c r="A229" s="1"/>
      <c r="B229" s="70" t="s">
        <v>60</v>
      </c>
      <c r="C229" s="7" t="s">
        <v>38</v>
      </c>
      <c r="D229" s="7" t="s">
        <v>33</v>
      </c>
      <c r="E229" s="23" t="s">
        <v>426</v>
      </c>
      <c r="F229" s="34">
        <v>100</v>
      </c>
      <c r="G229" s="110">
        <v>9577</v>
      </c>
      <c r="H229" s="110">
        <v>9577</v>
      </c>
      <c r="I229" s="134">
        <v>9577</v>
      </c>
    </row>
    <row r="230" spans="1:9" ht="32.25" thickBot="1">
      <c r="A230" s="1"/>
      <c r="B230" s="70" t="s">
        <v>61</v>
      </c>
      <c r="C230" s="7" t="s">
        <v>38</v>
      </c>
      <c r="D230" s="7" t="s">
        <v>33</v>
      </c>
      <c r="E230" s="23" t="s">
        <v>426</v>
      </c>
      <c r="F230" s="34">
        <v>200</v>
      </c>
      <c r="G230" s="110">
        <v>3368</v>
      </c>
      <c r="H230" s="110">
        <v>3368</v>
      </c>
      <c r="I230" s="132">
        <v>3368</v>
      </c>
    </row>
    <row r="231" spans="1:9" ht="32.25" thickBot="1">
      <c r="A231" s="1"/>
      <c r="B231" s="70" t="s">
        <v>62</v>
      </c>
      <c r="C231" s="7" t="s">
        <v>38</v>
      </c>
      <c r="D231" s="7" t="s">
        <v>33</v>
      </c>
      <c r="E231" s="23" t="s">
        <v>426</v>
      </c>
      <c r="F231" s="34">
        <v>800</v>
      </c>
      <c r="G231" s="110">
        <v>2185</v>
      </c>
      <c r="H231" s="110">
        <v>2185</v>
      </c>
      <c r="I231" s="132">
        <v>2185</v>
      </c>
    </row>
    <row r="232" spans="1:9" ht="32.25" thickBot="1">
      <c r="A232" s="1"/>
      <c r="B232" s="70" t="s">
        <v>121</v>
      </c>
      <c r="C232" s="7" t="s">
        <v>38</v>
      </c>
      <c r="D232" s="7" t="s">
        <v>33</v>
      </c>
      <c r="E232" s="23" t="s">
        <v>34</v>
      </c>
      <c r="F232" s="34"/>
      <c r="G232" s="111">
        <f>G233</f>
        <v>11097</v>
      </c>
      <c r="H232" s="111">
        <f t="shared" ref="H232:I232" si="79">H233</f>
        <v>11097</v>
      </c>
      <c r="I232" s="133">
        <f t="shared" si="79"/>
        <v>11097</v>
      </c>
    </row>
    <row r="233" spans="1:9" ht="16.5" thickBot="1">
      <c r="A233" s="1"/>
      <c r="B233" s="70" t="s">
        <v>122</v>
      </c>
      <c r="C233" s="7" t="s">
        <v>38</v>
      </c>
      <c r="D233" s="7" t="s">
        <v>33</v>
      </c>
      <c r="E233" s="23" t="s">
        <v>86</v>
      </c>
      <c r="F233" s="34"/>
      <c r="G233" s="111">
        <f>G234+G238</f>
        <v>11097</v>
      </c>
      <c r="H233" s="111">
        <f t="shared" ref="H233:I233" si="80">H234+H238</f>
        <v>11097</v>
      </c>
      <c r="I233" s="133">
        <f t="shared" si="80"/>
        <v>11097</v>
      </c>
    </row>
    <row r="234" spans="1:9" ht="32.25" thickBot="1">
      <c r="A234" s="1"/>
      <c r="B234" s="70" t="s">
        <v>274</v>
      </c>
      <c r="C234" s="7" t="s">
        <v>38</v>
      </c>
      <c r="D234" s="7" t="s">
        <v>33</v>
      </c>
      <c r="E234" s="23" t="s">
        <v>276</v>
      </c>
      <c r="F234" s="34"/>
      <c r="G234" s="111">
        <f>G235+G236+G237</f>
        <v>11097</v>
      </c>
      <c r="H234" s="111">
        <f t="shared" ref="H234:I234" si="81">H235+H236+H237</f>
        <v>11097</v>
      </c>
      <c r="I234" s="133">
        <f t="shared" si="81"/>
        <v>11097</v>
      </c>
    </row>
    <row r="235" spans="1:9" ht="79.5" thickBot="1">
      <c r="A235" s="1"/>
      <c r="B235" s="69" t="s">
        <v>60</v>
      </c>
      <c r="C235" s="7" t="s">
        <v>38</v>
      </c>
      <c r="D235" s="7" t="s">
        <v>33</v>
      </c>
      <c r="E235" s="23" t="s">
        <v>277</v>
      </c>
      <c r="F235" s="34">
        <v>100</v>
      </c>
      <c r="G235" s="111">
        <v>10445</v>
      </c>
      <c r="H235" s="111">
        <v>10445</v>
      </c>
      <c r="I235" s="135">
        <v>10445</v>
      </c>
    </row>
    <row r="236" spans="1:9" ht="32.25" thickBot="1">
      <c r="A236" s="1"/>
      <c r="B236" s="69" t="s">
        <v>61</v>
      </c>
      <c r="C236" s="7" t="s">
        <v>38</v>
      </c>
      <c r="D236" s="7" t="s">
        <v>33</v>
      </c>
      <c r="E236" s="23" t="s">
        <v>277</v>
      </c>
      <c r="F236" s="34">
        <v>200</v>
      </c>
      <c r="G236" s="113">
        <v>652</v>
      </c>
      <c r="H236" s="113">
        <v>652</v>
      </c>
      <c r="I236" s="135">
        <v>652</v>
      </c>
    </row>
    <row r="237" spans="1:9" ht="32.25" hidden="1" thickBot="1">
      <c r="A237" s="1"/>
      <c r="B237" s="69" t="s">
        <v>62</v>
      </c>
      <c r="C237" s="7" t="s">
        <v>38</v>
      </c>
      <c r="D237" s="7" t="s">
        <v>33</v>
      </c>
      <c r="E237" s="23" t="s">
        <v>277</v>
      </c>
      <c r="F237" s="34">
        <v>800</v>
      </c>
      <c r="G237" s="111">
        <v>0</v>
      </c>
      <c r="H237" s="111">
        <v>0</v>
      </c>
      <c r="I237" s="133">
        <v>0</v>
      </c>
    </row>
    <row r="238" spans="1:9" ht="48" hidden="1" thickBot="1">
      <c r="A238" s="1"/>
      <c r="B238" s="70" t="s">
        <v>273</v>
      </c>
      <c r="C238" s="7" t="s">
        <v>38</v>
      </c>
      <c r="D238" s="7" t="s">
        <v>33</v>
      </c>
      <c r="E238" s="23" t="s">
        <v>279</v>
      </c>
      <c r="F238" s="34"/>
      <c r="G238" s="111">
        <f>G239</f>
        <v>0</v>
      </c>
      <c r="H238" s="111">
        <f t="shared" ref="H238:I238" si="82">H239</f>
        <v>0</v>
      </c>
      <c r="I238" s="133">
        <f t="shared" si="82"/>
        <v>0</v>
      </c>
    </row>
    <row r="239" spans="1:9" ht="32.25" hidden="1" thickBot="1">
      <c r="A239" s="1"/>
      <c r="B239" s="71" t="s">
        <v>271</v>
      </c>
      <c r="C239" s="7" t="s">
        <v>38</v>
      </c>
      <c r="D239" s="7" t="s">
        <v>33</v>
      </c>
      <c r="E239" s="88" t="s">
        <v>270</v>
      </c>
      <c r="F239" s="34">
        <v>200</v>
      </c>
      <c r="G239" s="111">
        <v>0</v>
      </c>
      <c r="H239" s="111">
        <v>0</v>
      </c>
      <c r="I239" s="138">
        <v>0</v>
      </c>
    </row>
    <row r="240" spans="1:9" ht="25.5" customHeight="1" thickBot="1">
      <c r="A240" s="1"/>
      <c r="B240" s="57" t="s">
        <v>17</v>
      </c>
      <c r="C240" s="7" t="s">
        <v>38</v>
      </c>
      <c r="D240" s="7" t="s">
        <v>38</v>
      </c>
      <c r="E240" s="23"/>
      <c r="F240" s="34"/>
      <c r="G240" s="110">
        <f>G241+G251</f>
        <v>484</v>
      </c>
      <c r="H240" s="110">
        <f t="shared" ref="H240:I240" si="83">H241+H251</f>
        <v>484</v>
      </c>
      <c r="I240" s="152">
        <f t="shared" si="83"/>
        <v>484</v>
      </c>
    </row>
    <row r="241" spans="1:9" ht="32.25" thickBot="1">
      <c r="A241" s="1"/>
      <c r="B241" s="27" t="s">
        <v>117</v>
      </c>
      <c r="C241" s="7" t="s">
        <v>38</v>
      </c>
      <c r="D241" s="7" t="s">
        <v>38</v>
      </c>
      <c r="E241" s="23" t="s">
        <v>32</v>
      </c>
      <c r="F241" s="44"/>
      <c r="G241" s="110">
        <f>G242+G248</f>
        <v>168</v>
      </c>
      <c r="H241" s="110">
        <f t="shared" ref="H241:I241" si="84">H242+H248</f>
        <v>168</v>
      </c>
      <c r="I241" s="132">
        <f t="shared" si="84"/>
        <v>168</v>
      </c>
    </row>
    <row r="242" spans="1:9" ht="16.5" hidden="1" thickBot="1">
      <c r="A242" s="1"/>
      <c r="B242" s="28" t="s">
        <v>118</v>
      </c>
      <c r="C242" s="7" t="s">
        <v>38</v>
      </c>
      <c r="D242" s="7" t="s">
        <v>38</v>
      </c>
      <c r="E242" s="23" t="s">
        <v>56</v>
      </c>
      <c r="F242" s="44"/>
      <c r="G242" s="110">
        <f>G243</f>
        <v>0</v>
      </c>
      <c r="H242" s="110">
        <f t="shared" ref="H242:I242" si="85">H243</f>
        <v>0</v>
      </c>
      <c r="I242" s="132">
        <f t="shared" si="85"/>
        <v>0</v>
      </c>
    </row>
    <row r="243" spans="1:9" ht="32.25" hidden="1" thickBot="1">
      <c r="A243" s="1"/>
      <c r="B243" s="27" t="s">
        <v>278</v>
      </c>
      <c r="C243" s="7" t="s">
        <v>38</v>
      </c>
      <c r="D243" s="7" t="s">
        <v>38</v>
      </c>
      <c r="E243" s="23" t="s">
        <v>123</v>
      </c>
      <c r="F243" s="44"/>
      <c r="G243" s="112">
        <f>G244+G245+G246+G247</f>
        <v>0</v>
      </c>
      <c r="H243" s="112">
        <f t="shared" ref="H243:I243" si="86">H244+H245+H246+H247</f>
        <v>0</v>
      </c>
      <c r="I243" s="134">
        <f t="shared" si="86"/>
        <v>0</v>
      </c>
    </row>
    <row r="244" spans="1:9" ht="48" hidden="1" thickBot="1">
      <c r="A244" s="17"/>
      <c r="B244" s="34" t="s">
        <v>162</v>
      </c>
      <c r="C244" s="15" t="s">
        <v>38</v>
      </c>
      <c r="D244" s="15" t="s">
        <v>38</v>
      </c>
      <c r="E244" s="31" t="s">
        <v>226</v>
      </c>
      <c r="F244" s="90">
        <v>200</v>
      </c>
      <c r="G244" s="111"/>
      <c r="H244" s="111"/>
      <c r="I244" s="133"/>
    </row>
    <row r="245" spans="1:9" ht="48" hidden="1" thickBot="1">
      <c r="A245" s="1"/>
      <c r="B245" s="34" t="s">
        <v>163</v>
      </c>
      <c r="C245" s="7" t="s">
        <v>38</v>
      </c>
      <c r="D245" s="7" t="s">
        <v>38</v>
      </c>
      <c r="E245" s="23" t="s">
        <v>226</v>
      </c>
      <c r="F245" s="44">
        <v>600</v>
      </c>
      <c r="G245" s="111"/>
      <c r="H245" s="111"/>
      <c r="I245" s="133"/>
    </row>
    <row r="246" spans="1:9" ht="32.25" hidden="1" thickBot="1">
      <c r="A246" s="1"/>
      <c r="B246" s="55" t="s">
        <v>173</v>
      </c>
      <c r="C246" s="7" t="s">
        <v>38</v>
      </c>
      <c r="D246" s="7" t="s">
        <v>38</v>
      </c>
      <c r="E246" s="23" t="s">
        <v>188</v>
      </c>
      <c r="F246" s="44">
        <v>200</v>
      </c>
      <c r="G246" s="111"/>
      <c r="H246" s="111"/>
      <c r="I246" s="133"/>
    </row>
    <row r="247" spans="1:9" ht="32.25" hidden="1" thickBot="1">
      <c r="A247" s="1"/>
      <c r="B247" s="55" t="s">
        <v>227</v>
      </c>
      <c r="C247" s="7" t="s">
        <v>38</v>
      </c>
      <c r="D247" s="7" t="s">
        <v>38</v>
      </c>
      <c r="E247" s="23" t="s">
        <v>188</v>
      </c>
      <c r="F247" s="44">
        <v>200</v>
      </c>
      <c r="G247" s="111">
        <v>0</v>
      </c>
      <c r="H247" s="111">
        <v>0</v>
      </c>
      <c r="I247" s="133">
        <v>0</v>
      </c>
    </row>
    <row r="248" spans="1:9" ht="21" customHeight="1" thickBot="1">
      <c r="A248" s="1"/>
      <c r="B248" s="27" t="s">
        <v>124</v>
      </c>
      <c r="C248" s="7" t="s">
        <v>38</v>
      </c>
      <c r="D248" s="7" t="s">
        <v>38</v>
      </c>
      <c r="E248" s="23" t="s">
        <v>69</v>
      </c>
      <c r="F248" s="44"/>
      <c r="G248" s="111">
        <f>G249</f>
        <v>168</v>
      </c>
      <c r="H248" s="111">
        <f t="shared" ref="H248:I249" si="87">H249</f>
        <v>168</v>
      </c>
      <c r="I248" s="133">
        <f t="shared" si="87"/>
        <v>168</v>
      </c>
    </row>
    <row r="249" spans="1:9" ht="24" customHeight="1" thickBot="1">
      <c r="A249" s="1"/>
      <c r="B249" s="28" t="s">
        <v>164</v>
      </c>
      <c r="C249" s="7" t="s">
        <v>38</v>
      </c>
      <c r="D249" s="7" t="s">
        <v>38</v>
      </c>
      <c r="E249" s="23" t="s">
        <v>166</v>
      </c>
      <c r="F249" s="44"/>
      <c r="G249" s="111">
        <f>G250</f>
        <v>168</v>
      </c>
      <c r="H249" s="111">
        <f t="shared" si="87"/>
        <v>168</v>
      </c>
      <c r="I249" s="133">
        <f t="shared" si="87"/>
        <v>168</v>
      </c>
    </row>
    <row r="250" spans="1:9" ht="48" thickBot="1">
      <c r="A250" s="1"/>
      <c r="B250" s="28" t="s">
        <v>85</v>
      </c>
      <c r="C250" s="7" t="s">
        <v>38</v>
      </c>
      <c r="D250" s="7" t="s">
        <v>38</v>
      </c>
      <c r="E250" s="23" t="s">
        <v>165</v>
      </c>
      <c r="F250" s="44">
        <v>200</v>
      </c>
      <c r="G250" s="113">
        <v>168</v>
      </c>
      <c r="H250" s="113">
        <v>168</v>
      </c>
      <c r="I250" s="135">
        <v>168</v>
      </c>
    </row>
    <row r="251" spans="1:9" ht="32.25" thickBot="1">
      <c r="A251" s="1"/>
      <c r="B251" s="166" t="s">
        <v>443</v>
      </c>
      <c r="C251" s="7" t="s">
        <v>38</v>
      </c>
      <c r="D251" s="7" t="s">
        <v>38</v>
      </c>
      <c r="E251" s="7" t="s">
        <v>44</v>
      </c>
      <c r="F251" s="167"/>
      <c r="G251" s="111">
        <f>G252</f>
        <v>316</v>
      </c>
      <c r="H251" s="111">
        <f t="shared" ref="H251:I253" si="88">H252</f>
        <v>316</v>
      </c>
      <c r="I251" s="133">
        <f t="shared" si="88"/>
        <v>316</v>
      </c>
    </row>
    <row r="252" spans="1:9" ht="32.25" thickBot="1">
      <c r="A252" s="1"/>
      <c r="B252" s="27" t="s">
        <v>444</v>
      </c>
      <c r="C252" s="7" t="s">
        <v>38</v>
      </c>
      <c r="D252" s="7" t="s">
        <v>38</v>
      </c>
      <c r="E252" s="7" t="s">
        <v>447</v>
      </c>
      <c r="F252" s="167"/>
      <c r="G252" s="111">
        <f>G253</f>
        <v>316</v>
      </c>
      <c r="H252" s="111">
        <f t="shared" si="88"/>
        <v>316</v>
      </c>
      <c r="I252" s="133">
        <f t="shared" si="88"/>
        <v>316</v>
      </c>
    </row>
    <row r="253" spans="1:9" ht="32.25" thickBot="1">
      <c r="A253" s="1"/>
      <c r="B253" s="28" t="s">
        <v>445</v>
      </c>
      <c r="C253" s="7" t="s">
        <v>38</v>
      </c>
      <c r="D253" s="7" t="s">
        <v>38</v>
      </c>
      <c r="E253" s="7" t="s">
        <v>448</v>
      </c>
      <c r="F253" s="167"/>
      <c r="G253" s="111">
        <f>G254</f>
        <v>316</v>
      </c>
      <c r="H253" s="111">
        <f t="shared" si="88"/>
        <v>316</v>
      </c>
      <c r="I253" s="133">
        <f t="shared" si="88"/>
        <v>316</v>
      </c>
    </row>
    <row r="254" spans="1:9" ht="48" thickBot="1">
      <c r="A254" s="1"/>
      <c r="B254" s="5" t="s">
        <v>446</v>
      </c>
      <c r="C254" s="7" t="s">
        <v>38</v>
      </c>
      <c r="D254" s="7" t="s">
        <v>38</v>
      </c>
      <c r="E254" s="7" t="s">
        <v>449</v>
      </c>
      <c r="F254" s="167">
        <v>200</v>
      </c>
      <c r="G254" s="111">
        <v>316</v>
      </c>
      <c r="H254" s="111">
        <v>316</v>
      </c>
      <c r="I254" s="135">
        <v>316</v>
      </c>
    </row>
    <row r="255" spans="1:9" ht="26.25" customHeight="1" thickBot="1">
      <c r="A255" s="1"/>
      <c r="B255" s="57" t="s">
        <v>18</v>
      </c>
      <c r="C255" s="20" t="s">
        <v>38</v>
      </c>
      <c r="D255" s="20" t="s">
        <v>35</v>
      </c>
      <c r="E255" s="89"/>
      <c r="F255" s="91"/>
      <c r="G255" s="122">
        <f>G256</f>
        <v>21976.548999999999</v>
      </c>
      <c r="H255" s="122">
        <f t="shared" ref="H255:I255" si="89">H256</f>
        <v>22084.362999999998</v>
      </c>
      <c r="I255" s="162">
        <f t="shared" si="89"/>
        <v>22206.425999999999</v>
      </c>
    </row>
    <row r="256" spans="1:9" ht="32.25" thickBot="1">
      <c r="A256" s="1"/>
      <c r="B256" s="27" t="s">
        <v>117</v>
      </c>
      <c r="C256" s="7" t="s">
        <v>38</v>
      </c>
      <c r="D256" s="7" t="s">
        <v>35</v>
      </c>
      <c r="E256" s="23" t="s">
        <v>32</v>
      </c>
      <c r="F256" s="44"/>
      <c r="G256" s="110">
        <f>G257+G262+G268</f>
        <v>21976.548999999999</v>
      </c>
      <c r="H256" s="110">
        <f>H257+H262+H268</f>
        <v>22084.362999999998</v>
      </c>
      <c r="I256" s="132">
        <f>I257+I262+I268</f>
        <v>22206.425999999999</v>
      </c>
    </row>
    <row r="257" spans="1:9" ht="23.25" customHeight="1" thickBot="1">
      <c r="A257" s="1"/>
      <c r="B257" s="28" t="s">
        <v>118</v>
      </c>
      <c r="C257" s="7" t="s">
        <v>38</v>
      </c>
      <c r="D257" s="7" t="s">
        <v>35</v>
      </c>
      <c r="E257" s="23" t="s">
        <v>56</v>
      </c>
      <c r="F257" s="44"/>
      <c r="G257" s="110">
        <f>G258</f>
        <v>2888.5</v>
      </c>
      <c r="H257" s="110">
        <f t="shared" ref="H257:I257" si="90">H258</f>
        <v>2958</v>
      </c>
      <c r="I257" s="132">
        <f t="shared" si="90"/>
        <v>3045.7999999999997</v>
      </c>
    </row>
    <row r="258" spans="1:9" ht="32.25" thickBot="1">
      <c r="A258" s="1"/>
      <c r="B258" s="27" t="s">
        <v>278</v>
      </c>
      <c r="C258" s="7" t="s">
        <v>38</v>
      </c>
      <c r="D258" s="7" t="s">
        <v>35</v>
      </c>
      <c r="E258" s="23" t="s">
        <v>123</v>
      </c>
      <c r="F258" s="44"/>
      <c r="G258" s="112">
        <f>G259+G260+G261</f>
        <v>2888.5</v>
      </c>
      <c r="H258" s="112">
        <f t="shared" ref="H258:I258" si="91">H259+H260+H261</f>
        <v>2958</v>
      </c>
      <c r="I258" s="134">
        <f t="shared" si="91"/>
        <v>3045.7999999999997</v>
      </c>
    </row>
    <row r="259" spans="1:9" ht="48" thickBot="1">
      <c r="A259" s="1"/>
      <c r="B259" s="34" t="s">
        <v>162</v>
      </c>
      <c r="C259" s="15" t="s">
        <v>38</v>
      </c>
      <c r="D259" s="7" t="s">
        <v>35</v>
      </c>
      <c r="E259" s="31" t="s">
        <v>226</v>
      </c>
      <c r="F259" s="90">
        <v>200</v>
      </c>
      <c r="G259" s="111">
        <v>1574.1</v>
      </c>
      <c r="H259" s="111">
        <v>1453.6</v>
      </c>
      <c r="I259" s="133">
        <v>1483.2</v>
      </c>
    </row>
    <row r="260" spans="1:9" ht="48" thickBot="1">
      <c r="A260" s="1"/>
      <c r="B260" s="34" t="s">
        <v>163</v>
      </c>
      <c r="C260" s="7" t="s">
        <v>38</v>
      </c>
      <c r="D260" s="7" t="s">
        <v>35</v>
      </c>
      <c r="E260" s="23" t="s">
        <v>226</v>
      </c>
      <c r="F260" s="44">
        <v>600</v>
      </c>
      <c r="G260" s="111">
        <v>1239</v>
      </c>
      <c r="H260" s="111">
        <v>1418.5</v>
      </c>
      <c r="I260" s="133">
        <v>1448</v>
      </c>
    </row>
    <row r="261" spans="1:9" ht="32.25" thickBot="1">
      <c r="A261" s="1"/>
      <c r="B261" s="55" t="s">
        <v>173</v>
      </c>
      <c r="C261" s="7" t="s">
        <v>38</v>
      </c>
      <c r="D261" s="7" t="s">
        <v>35</v>
      </c>
      <c r="E261" s="23" t="s">
        <v>188</v>
      </c>
      <c r="F261" s="44">
        <v>200</v>
      </c>
      <c r="G261" s="111">
        <v>75.400000000000006</v>
      </c>
      <c r="H261" s="111">
        <v>85.9</v>
      </c>
      <c r="I261" s="133">
        <v>114.6</v>
      </c>
    </row>
    <row r="262" spans="1:9" ht="26.25" customHeight="1" thickBot="1">
      <c r="A262" s="1"/>
      <c r="B262" s="160" t="s">
        <v>427</v>
      </c>
      <c r="C262" s="7" t="s">
        <v>38</v>
      </c>
      <c r="D262" s="7" t="s">
        <v>35</v>
      </c>
      <c r="E262" s="23" t="s">
        <v>69</v>
      </c>
      <c r="F262" s="24"/>
      <c r="G262" s="111">
        <f>G263</f>
        <v>2569.049</v>
      </c>
      <c r="H262" s="111">
        <f t="shared" ref="H262:I262" si="92">H263</f>
        <v>2597.3629999999998</v>
      </c>
      <c r="I262" s="150">
        <f t="shared" si="92"/>
        <v>2631.6260000000002</v>
      </c>
    </row>
    <row r="263" spans="1:9" ht="63.75" thickBot="1">
      <c r="A263" s="1"/>
      <c r="B263" s="68" t="s">
        <v>475</v>
      </c>
      <c r="C263" s="7" t="s">
        <v>38</v>
      </c>
      <c r="D263" s="7" t="s">
        <v>35</v>
      </c>
      <c r="E263" s="23" t="s">
        <v>450</v>
      </c>
      <c r="F263" s="24"/>
      <c r="G263" s="111">
        <f>G264+G265+G266+G267</f>
        <v>2569.049</v>
      </c>
      <c r="H263" s="111">
        <f t="shared" ref="H263:I263" si="93">H264+H265+H266+H267</f>
        <v>2597.3629999999998</v>
      </c>
      <c r="I263" s="42">
        <f t="shared" si="93"/>
        <v>2631.6260000000002</v>
      </c>
    </row>
    <row r="264" spans="1:9" ht="79.5" thickBot="1">
      <c r="A264" s="1"/>
      <c r="B264" s="68" t="s">
        <v>428</v>
      </c>
      <c r="C264" s="7" t="s">
        <v>38</v>
      </c>
      <c r="D264" s="7" t="s">
        <v>35</v>
      </c>
      <c r="E264" s="23" t="s">
        <v>451</v>
      </c>
      <c r="F264" s="24">
        <v>100</v>
      </c>
      <c r="G264" s="111">
        <v>1610.4690000000001</v>
      </c>
      <c r="H264" s="111">
        <v>1564.2829999999999</v>
      </c>
      <c r="I264" s="133">
        <v>1598.546</v>
      </c>
    </row>
    <row r="265" spans="1:9" ht="79.5" thickBot="1">
      <c r="A265" s="1"/>
      <c r="B265" s="68" t="s">
        <v>429</v>
      </c>
      <c r="C265" s="7" t="s">
        <v>38</v>
      </c>
      <c r="D265" s="7" t="s">
        <v>35</v>
      </c>
      <c r="E265" s="23" t="s">
        <v>451</v>
      </c>
      <c r="F265" s="24">
        <v>600</v>
      </c>
      <c r="G265" s="111">
        <v>255.5</v>
      </c>
      <c r="H265" s="111">
        <v>330</v>
      </c>
      <c r="I265" s="133">
        <v>330</v>
      </c>
    </row>
    <row r="266" spans="1:9" ht="95.25" thickBot="1">
      <c r="A266" s="1"/>
      <c r="B266" s="68" t="s">
        <v>476</v>
      </c>
      <c r="C266" s="7" t="s">
        <v>38</v>
      </c>
      <c r="D266" s="7" t="s">
        <v>35</v>
      </c>
      <c r="E266" s="23" t="s">
        <v>478</v>
      </c>
      <c r="F266" s="24">
        <v>100</v>
      </c>
      <c r="G266" s="111">
        <v>624.96</v>
      </c>
      <c r="H266" s="111">
        <v>624.96</v>
      </c>
      <c r="I266" s="42">
        <v>624.96</v>
      </c>
    </row>
    <row r="267" spans="1:9" ht="79.5" thickBot="1">
      <c r="A267" s="1"/>
      <c r="B267" s="68" t="s">
        <v>477</v>
      </c>
      <c r="C267" s="7" t="s">
        <v>38</v>
      </c>
      <c r="D267" s="7" t="s">
        <v>35</v>
      </c>
      <c r="E267" s="23" t="s">
        <v>478</v>
      </c>
      <c r="F267" s="24">
        <v>600</v>
      </c>
      <c r="G267" s="111">
        <v>78.12</v>
      </c>
      <c r="H267" s="111">
        <v>78.12</v>
      </c>
      <c r="I267" s="42">
        <v>78.12</v>
      </c>
    </row>
    <row r="268" spans="1:9" ht="21.75" customHeight="1" thickBot="1">
      <c r="A268" s="1"/>
      <c r="B268" s="27" t="s">
        <v>98</v>
      </c>
      <c r="C268" s="7" t="s">
        <v>38</v>
      </c>
      <c r="D268" s="7" t="s">
        <v>35</v>
      </c>
      <c r="E268" s="23" t="s">
        <v>55</v>
      </c>
      <c r="F268" s="24"/>
      <c r="G268" s="111">
        <f>G269+G271</f>
        <v>16519</v>
      </c>
      <c r="H268" s="111">
        <f t="shared" ref="H268:I268" si="94">H270+H272+H273+H274</f>
        <v>16529</v>
      </c>
      <c r="I268" s="133">
        <f t="shared" si="94"/>
        <v>16529</v>
      </c>
    </row>
    <row r="269" spans="1:9" ht="32.25" thickBot="1">
      <c r="A269" s="1"/>
      <c r="B269" s="27" t="s">
        <v>125</v>
      </c>
      <c r="C269" s="7" t="s">
        <v>38</v>
      </c>
      <c r="D269" s="7" t="s">
        <v>35</v>
      </c>
      <c r="E269" s="23" t="s">
        <v>126</v>
      </c>
      <c r="F269" s="24"/>
      <c r="G269" s="113">
        <f>G270</f>
        <v>3300</v>
      </c>
      <c r="H269" s="113">
        <f t="shared" ref="H269:I269" si="95">H270</f>
        <v>3300</v>
      </c>
      <c r="I269" s="135">
        <f t="shared" si="95"/>
        <v>3300</v>
      </c>
    </row>
    <row r="270" spans="1:9" ht="79.5" thickBot="1">
      <c r="A270" s="1"/>
      <c r="B270" s="55" t="s">
        <v>46</v>
      </c>
      <c r="C270" s="7" t="s">
        <v>38</v>
      </c>
      <c r="D270" s="7" t="s">
        <v>35</v>
      </c>
      <c r="E270" s="23" t="s">
        <v>71</v>
      </c>
      <c r="F270" s="24">
        <v>100</v>
      </c>
      <c r="G270" s="113">
        <v>3300</v>
      </c>
      <c r="H270" s="113">
        <v>3300</v>
      </c>
      <c r="I270" s="135">
        <v>3300</v>
      </c>
    </row>
    <row r="271" spans="1:9" ht="32.25" thickBot="1">
      <c r="A271" s="1"/>
      <c r="B271" s="28" t="s">
        <v>127</v>
      </c>
      <c r="C271" s="7" t="s">
        <v>38</v>
      </c>
      <c r="D271" s="7" t="s">
        <v>35</v>
      </c>
      <c r="E271" s="23" t="s">
        <v>128</v>
      </c>
      <c r="F271" s="24"/>
      <c r="G271" s="113">
        <f>G272+G273+G274</f>
        <v>13219</v>
      </c>
      <c r="H271" s="113">
        <f t="shared" ref="H271:I271" si="96">H272+H273+H274</f>
        <v>13229</v>
      </c>
      <c r="I271" s="135">
        <f t="shared" si="96"/>
        <v>13229</v>
      </c>
    </row>
    <row r="272" spans="1:9" ht="63.75" thickBot="1">
      <c r="A272" s="1"/>
      <c r="B272" s="55" t="s">
        <v>70</v>
      </c>
      <c r="C272" s="7" t="s">
        <v>38</v>
      </c>
      <c r="D272" s="7" t="s">
        <v>35</v>
      </c>
      <c r="E272" s="23" t="s">
        <v>72</v>
      </c>
      <c r="F272" s="24">
        <v>100</v>
      </c>
      <c r="G272" s="113">
        <v>9910</v>
      </c>
      <c r="H272" s="113">
        <v>9910</v>
      </c>
      <c r="I272" s="135">
        <v>9910</v>
      </c>
    </row>
    <row r="273" spans="1:9" ht="32.25" thickBot="1">
      <c r="A273" s="1"/>
      <c r="B273" s="55" t="s">
        <v>74</v>
      </c>
      <c r="C273" s="7" t="s">
        <v>38</v>
      </c>
      <c r="D273" s="7" t="s">
        <v>35</v>
      </c>
      <c r="E273" s="23" t="s">
        <v>73</v>
      </c>
      <c r="F273" s="24">
        <v>200</v>
      </c>
      <c r="G273" s="111">
        <v>3309</v>
      </c>
      <c r="H273" s="111">
        <v>3319</v>
      </c>
      <c r="I273" s="133">
        <v>3319</v>
      </c>
    </row>
    <row r="274" spans="1:9" ht="32.25" hidden="1" thickBot="1">
      <c r="A274" s="1"/>
      <c r="B274" s="55" t="s">
        <v>75</v>
      </c>
      <c r="C274" s="7" t="s">
        <v>38</v>
      </c>
      <c r="D274" s="7" t="s">
        <v>35</v>
      </c>
      <c r="E274" s="23" t="s">
        <v>72</v>
      </c>
      <c r="F274" s="24">
        <v>800</v>
      </c>
      <c r="G274" s="111">
        <v>0</v>
      </c>
      <c r="H274" s="111">
        <v>0</v>
      </c>
      <c r="I274" s="111">
        <v>0</v>
      </c>
    </row>
    <row r="275" spans="1:9" ht="24.75" customHeight="1" thickBot="1">
      <c r="A275" s="18">
        <v>6</v>
      </c>
      <c r="B275" s="65" t="s">
        <v>28</v>
      </c>
      <c r="C275" s="9" t="s">
        <v>37</v>
      </c>
      <c r="D275" s="9"/>
      <c r="E275" s="78"/>
      <c r="F275" s="32"/>
      <c r="G275" s="123">
        <f>G276</f>
        <v>46864.247669999997</v>
      </c>
      <c r="H275" s="123">
        <f t="shared" ref="H275:I277" si="97">H276</f>
        <v>45522.343509999999</v>
      </c>
      <c r="I275" s="140">
        <f t="shared" si="97"/>
        <v>45522.479720000003</v>
      </c>
    </row>
    <row r="276" spans="1:9" ht="27" customHeight="1" thickBot="1">
      <c r="A276" s="1"/>
      <c r="B276" s="48" t="s">
        <v>29</v>
      </c>
      <c r="C276" s="10" t="s">
        <v>37</v>
      </c>
      <c r="D276" s="10" t="s">
        <v>32</v>
      </c>
      <c r="E276" s="39"/>
      <c r="F276" s="34"/>
      <c r="G276" s="111">
        <f>G277</f>
        <v>46864.247669999997</v>
      </c>
      <c r="H276" s="111">
        <f t="shared" si="97"/>
        <v>45522.343509999999</v>
      </c>
      <c r="I276" s="133">
        <f t="shared" si="97"/>
        <v>45522.479720000003</v>
      </c>
    </row>
    <row r="277" spans="1:9" ht="32.25" thickBot="1">
      <c r="A277" s="1"/>
      <c r="B277" s="63" t="s">
        <v>121</v>
      </c>
      <c r="C277" s="10" t="s">
        <v>37</v>
      </c>
      <c r="D277" s="10" t="s">
        <v>32</v>
      </c>
      <c r="E277" s="39" t="s">
        <v>34</v>
      </c>
      <c r="F277" s="34"/>
      <c r="G277" s="111">
        <f>G278</f>
        <v>46864.247669999997</v>
      </c>
      <c r="H277" s="111">
        <f t="shared" si="97"/>
        <v>45522.343509999999</v>
      </c>
      <c r="I277" s="133">
        <f t="shared" si="97"/>
        <v>45522.479720000003</v>
      </c>
    </row>
    <row r="278" spans="1:9" ht="32.25" thickBot="1">
      <c r="A278" s="1"/>
      <c r="B278" s="28" t="s">
        <v>129</v>
      </c>
      <c r="C278" s="10" t="s">
        <v>37</v>
      </c>
      <c r="D278" s="10" t="s">
        <v>32</v>
      </c>
      <c r="E278" s="39" t="s">
        <v>82</v>
      </c>
      <c r="F278" s="34"/>
      <c r="G278" s="111">
        <f>G279+G288+G286</f>
        <v>46864.247669999997</v>
      </c>
      <c r="H278" s="111">
        <f t="shared" ref="H278:I278" si="98">H279+H288+H286</f>
        <v>45522.343509999999</v>
      </c>
      <c r="I278" s="133">
        <f t="shared" si="98"/>
        <v>45522.479720000003</v>
      </c>
    </row>
    <row r="279" spans="1:9" ht="32.25" thickBot="1">
      <c r="A279" s="1"/>
      <c r="B279" s="28" t="s">
        <v>275</v>
      </c>
      <c r="C279" s="10" t="s">
        <v>37</v>
      </c>
      <c r="D279" s="10" t="s">
        <v>32</v>
      </c>
      <c r="E279" s="39" t="s">
        <v>93</v>
      </c>
      <c r="F279" s="34"/>
      <c r="G279" s="111">
        <f>G280+G281+G282+G283+G284+G285</f>
        <v>33891</v>
      </c>
      <c r="H279" s="111">
        <f>H280+H281+H282+H283+H284+H285</f>
        <v>32548</v>
      </c>
      <c r="I279" s="133">
        <f t="shared" ref="I279" si="99">I280+I281+I282+I283+I284+I285</f>
        <v>32548</v>
      </c>
    </row>
    <row r="280" spans="1:9" ht="79.5" thickBot="1">
      <c r="A280" s="17"/>
      <c r="B280" s="34" t="s">
        <v>60</v>
      </c>
      <c r="C280" s="15" t="s">
        <v>37</v>
      </c>
      <c r="D280" s="15" t="s">
        <v>32</v>
      </c>
      <c r="E280" s="31" t="s">
        <v>83</v>
      </c>
      <c r="F280" s="34">
        <v>100</v>
      </c>
      <c r="G280" s="113">
        <v>25300</v>
      </c>
      <c r="H280" s="113">
        <v>25300</v>
      </c>
      <c r="I280" s="135">
        <v>25300</v>
      </c>
    </row>
    <row r="281" spans="1:9" ht="32.25" thickBot="1">
      <c r="A281" s="1"/>
      <c r="B281" s="34" t="s">
        <v>61</v>
      </c>
      <c r="C281" s="7" t="s">
        <v>37</v>
      </c>
      <c r="D281" s="7" t="s">
        <v>32</v>
      </c>
      <c r="E281" s="23" t="s">
        <v>83</v>
      </c>
      <c r="F281" s="34">
        <v>200</v>
      </c>
      <c r="G281" s="113">
        <v>7191</v>
      </c>
      <c r="H281" s="113">
        <v>7191</v>
      </c>
      <c r="I281" s="135">
        <v>7191</v>
      </c>
    </row>
    <row r="282" spans="1:9" ht="32.25" thickBot="1">
      <c r="A282" s="1"/>
      <c r="B282" s="34" t="s">
        <v>62</v>
      </c>
      <c r="C282" s="7" t="s">
        <v>37</v>
      </c>
      <c r="D282" s="7" t="s">
        <v>32</v>
      </c>
      <c r="E282" s="23" t="s">
        <v>83</v>
      </c>
      <c r="F282" s="84">
        <v>800</v>
      </c>
      <c r="G282" s="113">
        <v>57</v>
      </c>
      <c r="H282" s="113">
        <v>57</v>
      </c>
      <c r="I282" s="135">
        <v>57</v>
      </c>
    </row>
    <row r="283" spans="1:9" ht="32.25" hidden="1" thickBot="1">
      <c r="A283" s="1"/>
      <c r="B283" s="34" t="s">
        <v>61</v>
      </c>
      <c r="C283" s="7" t="s">
        <v>37</v>
      </c>
      <c r="D283" s="7" t="s">
        <v>32</v>
      </c>
      <c r="E283" s="23" t="s">
        <v>230</v>
      </c>
      <c r="F283" s="34">
        <v>200</v>
      </c>
      <c r="G283" s="124">
        <v>0</v>
      </c>
      <c r="H283" s="124">
        <v>0</v>
      </c>
      <c r="I283" s="141">
        <v>0</v>
      </c>
    </row>
    <row r="284" spans="1:9" ht="32.25" hidden="1" thickBot="1">
      <c r="A284" s="1"/>
      <c r="B284" s="34" t="s">
        <v>61</v>
      </c>
      <c r="C284" s="7" t="s">
        <v>37</v>
      </c>
      <c r="D284" s="7" t="s">
        <v>32</v>
      </c>
      <c r="E284" s="23" t="s">
        <v>364</v>
      </c>
      <c r="F284" s="34">
        <v>200</v>
      </c>
      <c r="G284" s="124">
        <v>0</v>
      </c>
      <c r="H284" s="124">
        <v>0</v>
      </c>
      <c r="I284" s="141">
        <v>0</v>
      </c>
    </row>
    <row r="285" spans="1:9" ht="32.25" thickBot="1">
      <c r="A285" s="1"/>
      <c r="B285" s="63" t="s">
        <v>269</v>
      </c>
      <c r="C285" s="7" t="s">
        <v>37</v>
      </c>
      <c r="D285" s="7" t="s">
        <v>32</v>
      </c>
      <c r="E285" s="23" t="s">
        <v>272</v>
      </c>
      <c r="F285" s="84">
        <v>200</v>
      </c>
      <c r="G285" s="113">
        <v>1343</v>
      </c>
      <c r="H285" s="113">
        <v>0</v>
      </c>
      <c r="I285" s="135">
        <v>0</v>
      </c>
    </row>
    <row r="286" spans="1:9" ht="48" thickBot="1">
      <c r="A286" s="8"/>
      <c r="B286" s="103" t="s">
        <v>479</v>
      </c>
      <c r="C286" s="7" t="s">
        <v>37</v>
      </c>
      <c r="D286" s="7" t="s">
        <v>32</v>
      </c>
      <c r="E286" s="39" t="s">
        <v>94</v>
      </c>
      <c r="F286" s="84"/>
      <c r="G286" s="113">
        <f>G287</f>
        <v>69.247669999999999</v>
      </c>
      <c r="H286" s="113">
        <f t="shared" ref="H286:I286" si="100">H287</f>
        <v>70.343509999999995</v>
      </c>
      <c r="I286" s="135">
        <f t="shared" si="100"/>
        <v>70.47972</v>
      </c>
    </row>
    <row r="287" spans="1:9" ht="48" thickBot="1">
      <c r="A287" s="1"/>
      <c r="B287" s="55" t="s">
        <v>389</v>
      </c>
      <c r="C287" s="22" t="s">
        <v>37</v>
      </c>
      <c r="D287" s="22" t="s">
        <v>32</v>
      </c>
      <c r="E287" s="39" t="s">
        <v>390</v>
      </c>
      <c r="F287" s="34">
        <v>200</v>
      </c>
      <c r="G287" s="113">
        <v>69.247669999999999</v>
      </c>
      <c r="H287" s="113">
        <v>70.343509999999995</v>
      </c>
      <c r="I287" s="135">
        <v>70.47972</v>
      </c>
    </row>
    <row r="288" spans="1:9" ht="32.25" thickBot="1">
      <c r="A288" s="1"/>
      <c r="B288" s="34" t="s">
        <v>130</v>
      </c>
      <c r="C288" s="7" t="s">
        <v>37</v>
      </c>
      <c r="D288" s="7" t="s">
        <v>32</v>
      </c>
      <c r="E288" s="23" t="s">
        <v>94</v>
      </c>
      <c r="F288" s="84"/>
      <c r="G288" s="113">
        <f>G289+G290+G291</f>
        <v>12904</v>
      </c>
      <c r="H288" s="113">
        <f t="shared" ref="H288:I288" si="101">H289+H290+H291</f>
        <v>12904</v>
      </c>
      <c r="I288" s="135">
        <f t="shared" si="101"/>
        <v>12904</v>
      </c>
    </row>
    <row r="289" spans="1:9" ht="79.5" thickBot="1">
      <c r="A289" s="1"/>
      <c r="B289" s="34" t="s">
        <v>60</v>
      </c>
      <c r="C289" s="7" t="s">
        <v>37</v>
      </c>
      <c r="D289" s="7" t="s">
        <v>32</v>
      </c>
      <c r="E289" s="23" t="s">
        <v>84</v>
      </c>
      <c r="F289" s="34">
        <v>100</v>
      </c>
      <c r="G289" s="112">
        <v>11350</v>
      </c>
      <c r="H289" s="112">
        <v>11350</v>
      </c>
      <c r="I289" s="134">
        <v>11350</v>
      </c>
    </row>
    <row r="290" spans="1:9" ht="32.25" thickBot="1">
      <c r="A290" s="1"/>
      <c r="B290" s="34" t="s">
        <v>61</v>
      </c>
      <c r="C290" s="7" t="s">
        <v>37</v>
      </c>
      <c r="D290" s="7" t="s">
        <v>32</v>
      </c>
      <c r="E290" s="23" t="s">
        <v>84</v>
      </c>
      <c r="F290" s="34">
        <v>200</v>
      </c>
      <c r="G290" s="112">
        <v>1479</v>
      </c>
      <c r="H290" s="112">
        <v>1479</v>
      </c>
      <c r="I290" s="134">
        <v>1479</v>
      </c>
    </row>
    <row r="291" spans="1:9" ht="32.25" thickBot="1">
      <c r="A291" s="1"/>
      <c r="B291" s="34" t="s">
        <v>62</v>
      </c>
      <c r="C291" s="7" t="s">
        <v>37</v>
      </c>
      <c r="D291" s="7" t="s">
        <v>32</v>
      </c>
      <c r="E291" s="23" t="s">
        <v>84</v>
      </c>
      <c r="F291" s="24">
        <v>800</v>
      </c>
      <c r="G291" s="110">
        <v>75</v>
      </c>
      <c r="H291" s="110">
        <v>75</v>
      </c>
      <c r="I291" s="132">
        <v>75</v>
      </c>
    </row>
    <row r="292" spans="1:9" ht="16.5" thickBot="1">
      <c r="A292" s="19">
        <v>7</v>
      </c>
      <c r="B292" s="64" t="s">
        <v>19</v>
      </c>
      <c r="C292" s="9">
        <v>10</v>
      </c>
      <c r="D292" s="9"/>
      <c r="E292" s="78"/>
      <c r="F292" s="32"/>
      <c r="G292" s="123">
        <f>G293+G298+G303+G320</f>
        <v>25242.2</v>
      </c>
      <c r="H292" s="123">
        <f t="shared" ref="H292:I292" si="102">H293+H298+H303+H320</f>
        <v>26775.430270000001</v>
      </c>
      <c r="I292" s="140">
        <f t="shared" si="102"/>
        <v>27562.191060000001</v>
      </c>
    </row>
    <row r="293" spans="1:9" ht="16.5" thickBot="1">
      <c r="A293" s="1"/>
      <c r="B293" s="57" t="s">
        <v>25</v>
      </c>
      <c r="C293" s="21">
        <v>10</v>
      </c>
      <c r="D293" s="21" t="s">
        <v>32</v>
      </c>
      <c r="E293" s="92"/>
      <c r="F293" s="46"/>
      <c r="G293" s="121">
        <f t="shared" ref="G293:I294" si="103">G294</f>
        <v>7000</v>
      </c>
      <c r="H293" s="121">
        <f t="shared" si="103"/>
        <v>8000</v>
      </c>
      <c r="I293" s="139">
        <f t="shared" si="103"/>
        <v>8000</v>
      </c>
    </row>
    <row r="294" spans="1:9" ht="63.75" thickBot="1">
      <c r="A294" s="1"/>
      <c r="B294" s="34" t="s">
        <v>198</v>
      </c>
      <c r="C294" s="10" t="s">
        <v>47</v>
      </c>
      <c r="D294" s="10" t="s">
        <v>32</v>
      </c>
      <c r="E294" s="39" t="s">
        <v>42</v>
      </c>
      <c r="F294" s="34"/>
      <c r="G294" s="110">
        <f t="shared" si="103"/>
        <v>7000</v>
      </c>
      <c r="H294" s="110">
        <f t="shared" si="103"/>
        <v>8000</v>
      </c>
      <c r="I294" s="132">
        <f t="shared" si="103"/>
        <v>8000</v>
      </c>
    </row>
    <row r="295" spans="1:9" ht="16.5" thickBot="1">
      <c r="A295" s="1"/>
      <c r="B295" s="63" t="s">
        <v>200</v>
      </c>
      <c r="C295" s="10" t="s">
        <v>47</v>
      </c>
      <c r="D295" s="10" t="s">
        <v>32</v>
      </c>
      <c r="E295" s="39" t="s">
        <v>50</v>
      </c>
      <c r="F295" s="34"/>
      <c r="G295" s="110">
        <f>G297</f>
        <v>7000</v>
      </c>
      <c r="H295" s="110">
        <f t="shared" ref="H295:I295" si="104">H297</f>
        <v>8000</v>
      </c>
      <c r="I295" s="132">
        <f t="shared" si="104"/>
        <v>8000</v>
      </c>
    </row>
    <row r="296" spans="1:9" ht="32.25" thickBot="1">
      <c r="A296" s="1"/>
      <c r="B296" s="28" t="s">
        <v>201</v>
      </c>
      <c r="C296" s="10" t="s">
        <v>47</v>
      </c>
      <c r="D296" s="10" t="s">
        <v>32</v>
      </c>
      <c r="E296" s="39" t="s">
        <v>202</v>
      </c>
      <c r="F296" s="34"/>
      <c r="G296" s="112">
        <f>G297</f>
        <v>7000</v>
      </c>
      <c r="H296" s="112">
        <f t="shared" ref="H296:I296" si="105">H297</f>
        <v>8000</v>
      </c>
      <c r="I296" s="134">
        <f t="shared" si="105"/>
        <v>8000</v>
      </c>
    </row>
    <row r="297" spans="1:9" ht="48" thickBot="1">
      <c r="A297" s="1"/>
      <c r="B297" s="34" t="s">
        <v>81</v>
      </c>
      <c r="C297" s="7">
        <v>10</v>
      </c>
      <c r="D297" s="7" t="s">
        <v>32</v>
      </c>
      <c r="E297" s="23" t="s">
        <v>203</v>
      </c>
      <c r="F297" s="34">
        <v>300</v>
      </c>
      <c r="G297" s="111">
        <v>7000</v>
      </c>
      <c r="H297" s="111">
        <v>8000</v>
      </c>
      <c r="I297" s="133">
        <v>8000</v>
      </c>
    </row>
    <row r="298" spans="1:9" ht="16.5" hidden="1" thickBot="1">
      <c r="A298" s="1"/>
      <c r="B298" s="47" t="s">
        <v>12</v>
      </c>
      <c r="C298" s="10">
        <v>10</v>
      </c>
      <c r="D298" s="10" t="s">
        <v>33</v>
      </c>
      <c r="E298" s="39"/>
      <c r="F298" s="34"/>
      <c r="G298" s="110">
        <f>G299</f>
        <v>0</v>
      </c>
      <c r="H298" s="110">
        <f t="shared" ref="H298:I299" si="106">H299</f>
        <v>0</v>
      </c>
      <c r="I298" s="132">
        <f t="shared" si="106"/>
        <v>0</v>
      </c>
    </row>
    <row r="299" spans="1:9" ht="32.25" hidden="1" thickBot="1">
      <c r="A299" s="1"/>
      <c r="B299" s="28" t="s">
        <v>112</v>
      </c>
      <c r="C299" s="7" t="s">
        <v>47</v>
      </c>
      <c r="D299" s="7" t="s">
        <v>33</v>
      </c>
      <c r="E299" s="23" t="s">
        <v>37</v>
      </c>
      <c r="F299" s="24"/>
      <c r="G299" s="111">
        <f>G300</f>
        <v>0</v>
      </c>
      <c r="H299" s="111">
        <f t="shared" si="106"/>
        <v>0</v>
      </c>
      <c r="I299" s="133">
        <f t="shared" si="106"/>
        <v>0</v>
      </c>
    </row>
    <row r="300" spans="1:9" ht="32.25" hidden="1" thickBot="1">
      <c r="A300" s="1"/>
      <c r="B300" s="55" t="s">
        <v>214</v>
      </c>
      <c r="C300" s="7" t="s">
        <v>47</v>
      </c>
      <c r="D300" s="7" t="s">
        <v>33</v>
      </c>
      <c r="E300" s="23" t="s">
        <v>87</v>
      </c>
      <c r="F300" s="24"/>
      <c r="G300" s="111">
        <f>G302</f>
        <v>0</v>
      </c>
      <c r="H300" s="111">
        <f t="shared" ref="H300:I300" si="107">H302</f>
        <v>0</v>
      </c>
      <c r="I300" s="133">
        <f t="shared" si="107"/>
        <v>0</v>
      </c>
    </row>
    <row r="301" spans="1:9" ht="48" hidden="1" thickBot="1">
      <c r="A301" s="1"/>
      <c r="B301" s="55" t="s">
        <v>330</v>
      </c>
      <c r="C301" s="7" t="s">
        <v>47</v>
      </c>
      <c r="D301" s="7" t="s">
        <v>33</v>
      </c>
      <c r="E301" s="23" t="s">
        <v>311</v>
      </c>
      <c r="F301" s="24"/>
      <c r="G301" s="111">
        <f>G302</f>
        <v>0</v>
      </c>
      <c r="H301" s="111">
        <f t="shared" ref="H301:I301" si="108">H302</f>
        <v>0</v>
      </c>
      <c r="I301" s="133">
        <f t="shared" si="108"/>
        <v>0</v>
      </c>
    </row>
    <row r="302" spans="1:9" ht="48" hidden="1" thickBot="1">
      <c r="A302" s="1"/>
      <c r="B302" s="28" t="s">
        <v>280</v>
      </c>
      <c r="C302" s="7" t="s">
        <v>47</v>
      </c>
      <c r="D302" s="7" t="s">
        <v>33</v>
      </c>
      <c r="E302" s="23" t="s">
        <v>404</v>
      </c>
      <c r="F302" s="24">
        <v>300</v>
      </c>
      <c r="G302" s="112">
        <v>0</v>
      </c>
      <c r="H302" s="112">
        <v>0</v>
      </c>
      <c r="I302" s="134">
        <v>0</v>
      </c>
    </row>
    <row r="303" spans="1:9" ht="16.5" thickBot="1">
      <c r="A303" s="17"/>
      <c r="B303" s="60" t="s">
        <v>20</v>
      </c>
      <c r="C303" s="36">
        <v>10</v>
      </c>
      <c r="D303" s="36" t="s">
        <v>34</v>
      </c>
      <c r="E303" s="83"/>
      <c r="F303" s="34"/>
      <c r="G303" s="113">
        <f>G304+G316</f>
        <v>18242.2</v>
      </c>
      <c r="H303" s="113">
        <f t="shared" ref="H303:I303" si="109">H304+H316</f>
        <v>18775.430270000001</v>
      </c>
      <c r="I303" s="135">
        <f t="shared" si="109"/>
        <v>19562.191060000001</v>
      </c>
    </row>
    <row r="304" spans="1:9" ht="32.25" thickBot="1">
      <c r="A304" s="1"/>
      <c r="B304" s="38" t="s">
        <v>117</v>
      </c>
      <c r="C304" s="10" t="s">
        <v>47</v>
      </c>
      <c r="D304" s="10" t="s">
        <v>34</v>
      </c>
      <c r="E304" s="39" t="s">
        <v>32</v>
      </c>
      <c r="F304" s="34"/>
      <c r="G304" s="111">
        <f>G305</f>
        <v>15730.6</v>
      </c>
      <c r="H304" s="111">
        <f t="shared" ref="H304:I304" si="110">H305</f>
        <v>16359.2</v>
      </c>
      <c r="I304" s="133">
        <f t="shared" si="110"/>
        <v>17015</v>
      </c>
    </row>
    <row r="305" spans="1:9" ht="25.5" customHeight="1" thickBot="1">
      <c r="A305" s="1"/>
      <c r="B305" s="27" t="s">
        <v>98</v>
      </c>
      <c r="C305" s="10" t="s">
        <v>47</v>
      </c>
      <c r="D305" s="10" t="s">
        <v>34</v>
      </c>
      <c r="E305" s="39" t="s">
        <v>55</v>
      </c>
      <c r="F305" s="34"/>
      <c r="G305" s="111">
        <f>G306+G308+G310+G312+G314</f>
        <v>15730.6</v>
      </c>
      <c r="H305" s="111">
        <f t="shared" ref="H305:I305" si="111">H306+H308+H310+H312+H314</f>
        <v>16359.2</v>
      </c>
      <c r="I305" s="133">
        <f t="shared" si="111"/>
        <v>17015</v>
      </c>
    </row>
    <row r="306" spans="1:9" ht="32.25" thickBot="1">
      <c r="A306" s="1"/>
      <c r="B306" s="55" t="s">
        <v>335</v>
      </c>
      <c r="C306" s="7" t="s">
        <v>134</v>
      </c>
      <c r="D306" s="7" t="s">
        <v>34</v>
      </c>
      <c r="E306" s="23" t="s">
        <v>135</v>
      </c>
      <c r="F306" s="34"/>
      <c r="G306" s="113">
        <f>G307</f>
        <v>15640</v>
      </c>
      <c r="H306" s="113">
        <f t="shared" ref="H306:I306" si="112">H307</f>
        <v>16265</v>
      </c>
      <c r="I306" s="135">
        <f t="shared" si="112"/>
        <v>16917</v>
      </c>
    </row>
    <row r="307" spans="1:9" ht="32.25" thickBot="1">
      <c r="A307" s="1"/>
      <c r="B307" s="28" t="s">
        <v>76</v>
      </c>
      <c r="C307" s="7" t="s">
        <v>134</v>
      </c>
      <c r="D307" s="7" t="s">
        <v>34</v>
      </c>
      <c r="E307" s="23" t="s">
        <v>452</v>
      </c>
      <c r="F307" s="34">
        <v>300</v>
      </c>
      <c r="G307" s="112">
        <v>15640</v>
      </c>
      <c r="H307" s="112">
        <v>16265</v>
      </c>
      <c r="I307" s="134">
        <v>16917</v>
      </c>
    </row>
    <row r="308" spans="1:9" ht="32.25" hidden="1" thickBot="1">
      <c r="A308" s="1"/>
      <c r="B308" s="55" t="s">
        <v>336</v>
      </c>
      <c r="C308" s="7" t="s">
        <v>134</v>
      </c>
      <c r="D308" s="7" t="s">
        <v>34</v>
      </c>
      <c r="E308" s="23" t="s">
        <v>352</v>
      </c>
      <c r="F308" s="34"/>
      <c r="G308" s="112">
        <f>G309</f>
        <v>0</v>
      </c>
      <c r="H308" s="112">
        <f t="shared" ref="H308:I308" si="113">H309</f>
        <v>0</v>
      </c>
      <c r="I308" s="134">
        <f t="shared" si="113"/>
        <v>0</v>
      </c>
    </row>
    <row r="309" spans="1:9" ht="32.25" hidden="1" thickBot="1">
      <c r="A309" s="1"/>
      <c r="B309" s="27" t="s">
        <v>337</v>
      </c>
      <c r="C309" s="7" t="s">
        <v>134</v>
      </c>
      <c r="D309" s="7" t="s">
        <v>34</v>
      </c>
      <c r="E309" s="23" t="s">
        <v>344</v>
      </c>
      <c r="F309" s="34">
        <v>300</v>
      </c>
      <c r="G309" s="112">
        <v>0</v>
      </c>
      <c r="H309" s="112">
        <v>0</v>
      </c>
      <c r="I309" s="134">
        <v>0</v>
      </c>
    </row>
    <row r="310" spans="1:9" ht="32.25" hidden="1" thickBot="1">
      <c r="A310" s="1"/>
      <c r="B310" s="55" t="s">
        <v>333</v>
      </c>
      <c r="C310" s="7" t="s">
        <v>134</v>
      </c>
      <c r="D310" s="7" t="s">
        <v>34</v>
      </c>
      <c r="E310" s="23" t="s">
        <v>133</v>
      </c>
      <c r="F310" s="34"/>
      <c r="G310" s="112">
        <f>G311</f>
        <v>0</v>
      </c>
      <c r="H310" s="112">
        <f t="shared" ref="H310:I310" si="114">H311</f>
        <v>0</v>
      </c>
      <c r="I310" s="134">
        <f t="shared" si="114"/>
        <v>0</v>
      </c>
    </row>
    <row r="311" spans="1:9" ht="48" hidden="1" thickBot="1">
      <c r="A311" s="1"/>
      <c r="B311" s="55" t="s">
        <v>334</v>
      </c>
      <c r="C311" s="7" t="s">
        <v>134</v>
      </c>
      <c r="D311" s="7" t="s">
        <v>34</v>
      </c>
      <c r="E311" s="23" t="s">
        <v>343</v>
      </c>
      <c r="F311" s="34">
        <v>300</v>
      </c>
      <c r="G311" s="112">
        <v>0</v>
      </c>
      <c r="H311" s="112">
        <v>0</v>
      </c>
      <c r="I311" s="134">
        <v>0</v>
      </c>
    </row>
    <row r="312" spans="1:9" ht="32.25" hidden="1" thickBot="1">
      <c r="A312" s="1"/>
      <c r="B312" s="55" t="s">
        <v>338</v>
      </c>
      <c r="C312" s="7" t="s">
        <v>134</v>
      </c>
      <c r="D312" s="7" t="s">
        <v>34</v>
      </c>
      <c r="E312" s="23" t="s">
        <v>353</v>
      </c>
      <c r="F312" s="34"/>
      <c r="G312" s="112">
        <f>G313</f>
        <v>0</v>
      </c>
      <c r="H312" s="112">
        <f t="shared" ref="H312:I312" si="115">H313</f>
        <v>0</v>
      </c>
      <c r="I312" s="134">
        <f t="shared" si="115"/>
        <v>0</v>
      </c>
    </row>
    <row r="313" spans="1:9" ht="32.25" hidden="1" thickBot="1">
      <c r="A313" s="1"/>
      <c r="B313" s="55" t="s">
        <v>339</v>
      </c>
      <c r="C313" s="7" t="s">
        <v>134</v>
      </c>
      <c r="D313" s="7" t="s">
        <v>34</v>
      </c>
      <c r="E313" s="23" t="s">
        <v>342</v>
      </c>
      <c r="F313" s="34">
        <v>300</v>
      </c>
      <c r="G313" s="113">
        <v>0</v>
      </c>
      <c r="H313" s="113">
        <v>0</v>
      </c>
      <c r="I313" s="135">
        <v>0</v>
      </c>
    </row>
    <row r="314" spans="1:9" ht="63.75" thickBot="1">
      <c r="A314" s="1"/>
      <c r="B314" s="55" t="s">
        <v>132</v>
      </c>
      <c r="C314" s="7" t="s">
        <v>134</v>
      </c>
      <c r="D314" s="7" t="s">
        <v>34</v>
      </c>
      <c r="E314" s="23" t="s">
        <v>354</v>
      </c>
      <c r="F314" s="34"/>
      <c r="G314" s="111">
        <f>G315</f>
        <v>90.6</v>
      </c>
      <c r="H314" s="111">
        <f t="shared" ref="H314:I314" si="116">H315</f>
        <v>94.2</v>
      </c>
      <c r="I314" s="133">
        <f t="shared" si="116"/>
        <v>98</v>
      </c>
    </row>
    <row r="315" spans="1:9" ht="79.5" thickBot="1">
      <c r="A315" s="1"/>
      <c r="B315" s="55" t="s">
        <v>340</v>
      </c>
      <c r="C315" s="7" t="s">
        <v>134</v>
      </c>
      <c r="D315" s="7" t="s">
        <v>34</v>
      </c>
      <c r="E315" s="23" t="s">
        <v>341</v>
      </c>
      <c r="F315" s="34">
        <v>300</v>
      </c>
      <c r="G315" s="111">
        <v>90.6</v>
      </c>
      <c r="H315" s="111">
        <v>94.2</v>
      </c>
      <c r="I315" s="133">
        <v>98</v>
      </c>
    </row>
    <row r="316" spans="1:9" ht="48" thickBot="1">
      <c r="A316" s="1"/>
      <c r="B316" s="38" t="s">
        <v>204</v>
      </c>
      <c r="C316" s="10" t="s">
        <v>47</v>
      </c>
      <c r="D316" s="10" t="s">
        <v>34</v>
      </c>
      <c r="E316" s="39" t="s">
        <v>36</v>
      </c>
      <c r="F316" s="34"/>
      <c r="G316" s="111">
        <f>G317</f>
        <v>2511.6</v>
      </c>
      <c r="H316" s="111">
        <f t="shared" ref="H316:I318" si="117">H317</f>
        <v>2416.23027</v>
      </c>
      <c r="I316" s="133">
        <f t="shared" si="117"/>
        <v>2547.1910600000001</v>
      </c>
    </row>
    <row r="317" spans="1:9" ht="48" thickBot="1">
      <c r="A317" s="1"/>
      <c r="B317" s="28" t="s">
        <v>131</v>
      </c>
      <c r="C317" s="10" t="s">
        <v>47</v>
      </c>
      <c r="D317" s="10" t="s">
        <v>34</v>
      </c>
      <c r="E317" s="39" t="s">
        <v>53</v>
      </c>
      <c r="F317" s="34"/>
      <c r="G317" s="111">
        <f>G318</f>
        <v>2511.6</v>
      </c>
      <c r="H317" s="111">
        <f t="shared" si="117"/>
        <v>2416.23027</v>
      </c>
      <c r="I317" s="133">
        <f t="shared" si="117"/>
        <v>2547.1910600000001</v>
      </c>
    </row>
    <row r="318" spans="1:9" ht="26.25" customHeight="1" thickBot="1">
      <c r="A318" s="1"/>
      <c r="B318" s="27" t="s">
        <v>216</v>
      </c>
      <c r="C318" s="10" t="s">
        <v>47</v>
      </c>
      <c r="D318" s="10" t="s">
        <v>34</v>
      </c>
      <c r="E318" s="39" t="s">
        <v>217</v>
      </c>
      <c r="F318" s="34"/>
      <c r="G318" s="111">
        <f>G319</f>
        <v>2511.6</v>
      </c>
      <c r="H318" s="111">
        <f t="shared" si="117"/>
        <v>2416.23027</v>
      </c>
      <c r="I318" s="133">
        <f t="shared" si="117"/>
        <v>2547.1910600000001</v>
      </c>
    </row>
    <row r="319" spans="1:9" ht="32.25" thickBot="1">
      <c r="A319" s="1"/>
      <c r="B319" s="28" t="s">
        <v>215</v>
      </c>
      <c r="C319" s="10" t="s">
        <v>47</v>
      </c>
      <c r="D319" s="10" t="s">
        <v>34</v>
      </c>
      <c r="E319" s="39" t="s">
        <v>194</v>
      </c>
      <c r="F319" s="34">
        <v>300</v>
      </c>
      <c r="G319" s="113">
        <v>2511.6</v>
      </c>
      <c r="H319" s="113">
        <v>2416.23027</v>
      </c>
      <c r="I319" s="135">
        <v>2547.1910600000001</v>
      </c>
    </row>
    <row r="320" spans="1:9" ht="16.5" hidden="1" thickBot="1">
      <c r="A320" s="1"/>
      <c r="B320" s="54" t="s">
        <v>253</v>
      </c>
      <c r="C320" s="10" t="s">
        <v>47</v>
      </c>
      <c r="D320" s="10" t="s">
        <v>39</v>
      </c>
      <c r="E320" s="39"/>
      <c r="F320" s="34"/>
      <c r="G320" s="111">
        <f>G321</f>
        <v>0</v>
      </c>
      <c r="H320" s="111">
        <f t="shared" ref="H320:I320" si="118">H321</f>
        <v>0</v>
      </c>
      <c r="I320" s="133">
        <f t="shared" si="118"/>
        <v>0</v>
      </c>
    </row>
    <row r="321" spans="1:9" ht="63.75" hidden="1" thickBot="1">
      <c r="A321" s="1"/>
      <c r="B321" s="61" t="s">
        <v>198</v>
      </c>
      <c r="C321" s="10" t="s">
        <v>47</v>
      </c>
      <c r="D321" s="10" t="s">
        <v>39</v>
      </c>
      <c r="E321" s="39">
        <v>11</v>
      </c>
      <c r="F321" s="34"/>
      <c r="G321" s="111">
        <f>G324</f>
        <v>0</v>
      </c>
      <c r="H321" s="111">
        <f t="shared" ref="H321:I321" si="119">H324</f>
        <v>0</v>
      </c>
      <c r="I321" s="133">
        <f t="shared" si="119"/>
        <v>0</v>
      </c>
    </row>
    <row r="322" spans="1:9" ht="16.5" hidden="1" thickBot="1">
      <c r="A322" s="1"/>
      <c r="B322" s="34" t="s">
        <v>200</v>
      </c>
      <c r="C322" s="10" t="s">
        <v>47</v>
      </c>
      <c r="D322" s="10" t="s">
        <v>39</v>
      </c>
      <c r="E322" s="39" t="s">
        <v>50</v>
      </c>
      <c r="F322" s="34"/>
      <c r="G322" s="111">
        <f>G323</f>
        <v>0</v>
      </c>
      <c r="H322" s="111">
        <f t="shared" ref="H322:I323" si="120">H323</f>
        <v>0</v>
      </c>
      <c r="I322" s="133">
        <f t="shared" si="120"/>
        <v>0</v>
      </c>
    </row>
    <row r="323" spans="1:9" ht="32.25" hidden="1" thickBot="1">
      <c r="A323" s="1"/>
      <c r="B323" s="27" t="s">
        <v>158</v>
      </c>
      <c r="C323" s="10" t="s">
        <v>47</v>
      </c>
      <c r="D323" s="10" t="s">
        <v>39</v>
      </c>
      <c r="E323" s="39" t="s">
        <v>159</v>
      </c>
      <c r="F323" s="34"/>
      <c r="G323" s="111">
        <f>G324</f>
        <v>0</v>
      </c>
      <c r="H323" s="111">
        <f t="shared" si="120"/>
        <v>0</v>
      </c>
      <c r="I323" s="133">
        <f t="shared" si="120"/>
        <v>0</v>
      </c>
    </row>
    <row r="324" spans="1:9" ht="16.5" hidden="1" thickBot="1">
      <c r="A324" s="1"/>
      <c r="B324" s="27" t="s">
        <v>254</v>
      </c>
      <c r="C324" s="10" t="s">
        <v>47</v>
      </c>
      <c r="D324" s="10" t="s">
        <v>39</v>
      </c>
      <c r="E324" s="23" t="s">
        <v>161</v>
      </c>
      <c r="F324" s="34">
        <v>500</v>
      </c>
      <c r="G324" s="111">
        <v>0</v>
      </c>
      <c r="H324" s="111">
        <v>0</v>
      </c>
      <c r="I324" s="133">
        <v>0</v>
      </c>
    </row>
    <row r="325" spans="1:9" ht="30" customHeight="1" thickBot="1">
      <c r="A325" s="18">
        <v>8</v>
      </c>
      <c r="B325" s="51" t="s">
        <v>21</v>
      </c>
      <c r="C325" s="9">
        <v>11</v>
      </c>
      <c r="D325" s="9"/>
      <c r="E325" s="78"/>
      <c r="F325" s="32"/>
      <c r="G325" s="155">
        <f t="shared" ref="G325:I326" si="121">G326+G336</f>
        <v>5329.96</v>
      </c>
      <c r="H325" s="155">
        <f t="shared" si="121"/>
        <v>2142</v>
      </c>
      <c r="I325" s="156">
        <f t="shared" si="121"/>
        <v>2142</v>
      </c>
    </row>
    <row r="326" spans="1:9" ht="24.75" customHeight="1" thickBot="1">
      <c r="A326" s="1"/>
      <c r="B326" s="57" t="s">
        <v>22</v>
      </c>
      <c r="C326" s="7">
        <v>11</v>
      </c>
      <c r="D326" s="7" t="s">
        <v>36</v>
      </c>
      <c r="E326" s="23"/>
      <c r="F326" s="34"/>
      <c r="G326" s="111">
        <f t="shared" si="121"/>
        <v>5329.96</v>
      </c>
      <c r="H326" s="111">
        <f t="shared" si="121"/>
        <v>2142</v>
      </c>
      <c r="I326" s="135">
        <f t="shared" si="121"/>
        <v>2142</v>
      </c>
    </row>
    <row r="327" spans="1:9" ht="32.25" thickBot="1">
      <c r="A327" s="1"/>
      <c r="B327" s="27" t="s">
        <v>136</v>
      </c>
      <c r="C327" s="7" t="s">
        <v>42</v>
      </c>
      <c r="D327" s="7" t="s">
        <v>36</v>
      </c>
      <c r="E327" s="23" t="s">
        <v>39</v>
      </c>
      <c r="F327" s="34"/>
      <c r="G327" s="111">
        <f>G328</f>
        <v>5059.96</v>
      </c>
      <c r="H327" s="111">
        <f t="shared" ref="H327:I328" si="122">H328</f>
        <v>1872</v>
      </c>
      <c r="I327" s="133">
        <f t="shared" si="122"/>
        <v>1872</v>
      </c>
    </row>
    <row r="328" spans="1:9" ht="32.25" thickBot="1">
      <c r="A328" s="1"/>
      <c r="B328" s="27" t="s">
        <v>197</v>
      </c>
      <c r="C328" s="7" t="s">
        <v>42</v>
      </c>
      <c r="D328" s="7" t="s">
        <v>36</v>
      </c>
      <c r="E328" s="23" t="s">
        <v>77</v>
      </c>
      <c r="F328" s="34"/>
      <c r="G328" s="111">
        <f>G329</f>
        <v>5059.96</v>
      </c>
      <c r="H328" s="111">
        <f t="shared" si="122"/>
        <v>1872</v>
      </c>
      <c r="I328" s="133">
        <f t="shared" si="122"/>
        <v>1872</v>
      </c>
    </row>
    <row r="329" spans="1:9" ht="32.25" thickBot="1">
      <c r="A329" s="1"/>
      <c r="B329" s="27" t="s">
        <v>328</v>
      </c>
      <c r="C329" s="7" t="s">
        <v>42</v>
      </c>
      <c r="D329" s="7" t="s">
        <v>36</v>
      </c>
      <c r="E329" s="23" t="s">
        <v>329</v>
      </c>
      <c r="F329" s="34"/>
      <c r="G329" s="111">
        <f>G330+G331+G332</f>
        <v>5059.96</v>
      </c>
      <c r="H329" s="111">
        <f t="shared" ref="H329:I329" si="123">H330+H331</f>
        <v>1872</v>
      </c>
      <c r="I329" s="133">
        <f t="shared" si="123"/>
        <v>1872</v>
      </c>
    </row>
    <row r="330" spans="1:9" ht="32.25" thickBot="1">
      <c r="A330" s="1"/>
      <c r="B330" s="58" t="s">
        <v>78</v>
      </c>
      <c r="C330" s="7">
        <v>11</v>
      </c>
      <c r="D330" s="7" t="s">
        <v>36</v>
      </c>
      <c r="E330" s="23" t="s">
        <v>331</v>
      </c>
      <c r="F330" s="34">
        <v>200</v>
      </c>
      <c r="G330" s="111">
        <v>1190</v>
      </c>
      <c r="H330" s="111">
        <v>1190</v>
      </c>
      <c r="I330" s="135">
        <v>1190</v>
      </c>
    </row>
    <row r="331" spans="1:9" ht="48" thickBot="1">
      <c r="A331" s="8"/>
      <c r="B331" s="102" t="s">
        <v>357</v>
      </c>
      <c r="C331" s="7" t="s">
        <v>42</v>
      </c>
      <c r="D331" s="7" t="s">
        <v>36</v>
      </c>
      <c r="E331" s="23" t="s">
        <v>332</v>
      </c>
      <c r="F331" s="34">
        <v>200</v>
      </c>
      <c r="G331" s="111">
        <v>682</v>
      </c>
      <c r="H331" s="111">
        <v>682</v>
      </c>
      <c r="I331" s="133">
        <v>682</v>
      </c>
    </row>
    <row r="332" spans="1:9" ht="63.75" thickBot="1">
      <c r="A332" s="8"/>
      <c r="B332" s="70" t="s">
        <v>482</v>
      </c>
      <c r="C332" s="7">
        <v>11</v>
      </c>
      <c r="D332" s="7" t="s">
        <v>36</v>
      </c>
      <c r="E332" s="7" t="s">
        <v>480</v>
      </c>
      <c r="F332" s="168">
        <v>600</v>
      </c>
      <c r="G332" s="111">
        <v>3187.96</v>
      </c>
      <c r="H332" s="111">
        <v>0</v>
      </c>
      <c r="I332" s="133">
        <v>0</v>
      </c>
    </row>
    <row r="333" spans="1:9" ht="32.25" hidden="1" thickBot="1">
      <c r="A333" s="8"/>
      <c r="B333" s="63" t="s">
        <v>219</v>
      </c>
      <c r="C333" s="7" t="s">
        <v>42</v>
      </c>
      <c r="D333" s="7" t="s">
        <v>36</v>
      </c>
      <c r="E333" s="23" t="s">
        <v>220</v>
      </c>
      <c r="F333" s="34"/>
      <c r="G333" s="111">
        <v>0</v>
      </c>
      <c r="H333" s="111">
        <v>0</v>
      </c>
      <c r="I333" s="133">
        <v>0</v>
      </c>
    </row>
    <row r="334" spans="1:9" ht="63.75" hidden="1" thickBot="1">
      <c r="A334" s="8"/>
      <c r="B334" s="68" t="s">
        <v>375</v>
      </c>
      <c r="C334" s="7" t="s">
        <v>42</v>
      </c>
      <c r="D334" s="7" t="s">
        <v>36</v>
      </c>
      <c r="E334" s="23" t="s">
        <v>371</v>
      </c>
      <c r="F334" s="34"/>
      <c r="G334" s="111">
        <v>0</v>
      </c>
      <c r="H334" s="111">
        <v>0</v>
      </c>
      <c r="I334" s="133">
        <v>0</v>
      </c>
    </row>
    <row r="335" spans="1:9" ht="63.75" hidden="1" thickBot="1">
      <c r="A335" s="8"/>
      <c r="B335" s="101" t="s">
        <v>369</v>
      </c>
      <c r="C335" s="7">
        <v>11</v>
      </c>
      <c r="D335" s="7" t="s">
        <v>36</v>
      </c>
      <c r="E335" s="23" t="s">
        <v>370</v>
      </c>
      <c r="F335" s="34">
        <v>200</v>
      </c>
      <c r="G335" s="111">
        <v>0</v>
      </c>
      <c r="H335" s="111">
        <v>0</v>
      </c>
      <c r="I335" s="133">
        <v>0</v>
      </c>
    </row>
    <row r="336" spans="1:9" ht="16.5" hidden="1" thickBot="1">
      <c r="A336" s="1"/>
      <c r="B336" s="54" t="s">
        <v>218</v>
      </c>
      <c r="C336" s="7">
        <v>11</v>
      </c>
      <c r="D336" s="7" t="s">
        <v>40</v>
      </c>
      <c r="E336" s="23"/>
      <c r="F336" s="34"/>
      <c r="G336" s="111"/>
      <c r="H336" s="111"/>
      <c r="I336" s="133"/>
    </row>
    <row r="337" spans="1:9" ht="32.25" thickBot="1">
      <c r="A337" s="1"/>
      <c r="B337" s="166" t="s">
        <v>443</v>
      </c>
      <c r="C337" s="7" t="s">
        <v>42</v>
      </c>
      <c r="D337" s="7" t="s">
        <v>36</v>
      </c>
      <c r="E337" s="7" t="s">
        <v>44</v>
      </c>
      <c r="F337" s="168"/>
      <c r="G337" s="111">
        <f>G338</f>
        <v>270</v>
      </c>
      <c r="H337" s="111">
        <f t="shared" ref="H337:I339" si="124">H338</f>
        <v>270</v>
      </c>
      <c r="I337" s="133">
        <f t="shared" si="124"/>
        <v>270</v>
      </c>
    </row>
    <row r="338" spans="1:9" ht="32.25" thickBot="1">
      <c r="A338" s="1"/>
      <c r="B338" s="27" t="s">
        <v>444</v>
      </c>
      <c r="C338" s="7">
        <v>11</v>
      </c>
      <c r="D338" s="7" t="s">
        <v>36</v>
      </c>
      <c r="E338" s="7" t="s">
        <v>447</v>
      </c>
      <c r="F338" s="168"/>
      <c r="G338" s="111">
        <f>G339</f>
        <v>270</v>
      </c>
      <c r="H338" s="111">
        <f t="shared" si="124"/>
        <v>270</v>
      </c>
      <c r="I338" s="133">
        <f t="shared" si="124"/>
        <v>270</v>
      </c>
    </row>
    <row r="339" spans="1:9" ht="48" thickBot="1">
      <c r="A339" s="1"/>
      <c r="B339" s="28" t="s">
        <v>453</v>
      </c>
      <c r="C339" s="7" t="s">
        <v>42</v>
      </c>
      <c r="D339" s="7" t="s">
        <v>36</v>
      </c>
      <c r="E339" s="7" t="s">
        <v>455</v>
      </c>
      <c r="F339" s="168"/>
      <c r="G339" s="111">
        <f>G340</f>
        <v>270</v>
      </c>
      <c r="H339" s="111">
        <f t="shared" si="124"/>
        <v>270</v>
      </c>
      <c r="I339" s="133">
        <f t="shared" si="124"/>
        <v>270</v>
      </c>
    </row>
    <row r="340" spans="1:9" ht="63.75" thickBot="1">
      <c r="A340" s="1"/>
      <c r="B340" s="5" t="s">
        <v>454</v>
      </c>
      <c r="C340" s="7">
        <v>11</v>
      </c>
      <c r="D340" s="7" t="s">
        <v>36</v>
      </c>
      <c r="E340" s="7" t="s">
        <v>456</v>
      </c>
      <c r="F340" s="168">
        <v>200</v>
      </c>
      <c r="G340" s="111">
        <v>270</v>
      </c>
      <c r="H340" s="111">
        <v>270</v>
      </c>
      <c r="I340" s="133">
        <v>270</v>
      </c>
    </row>
    <row r="341" spans="1:9" ht="16.5" hidden="1" thickBot="1">
      <c r="A341" s="18">
        <v>9</v>
      </c>
      <c r="B341" s="65" t="s">
        <v>13</v>
      </c>
      <c r="C341" s="29" t="s">
        <v>41</v>
      </c>
      <c r="D341" s="29"/>
      <c r="E341" s="74"/>
      <c r="F341" s="32"/>
      <c r="G341" s="123">
        <f>G342</f>
        <v>0</v>
      </c>
      <c r="H341" s="123">
        <f t="shared" ref="H341:I343" si="125">H342</f>
        <v>0</v>
      </c>
      <c r="I341" s="140">
        <f t="shared" si="125"/>
        <v>0</v>
      </c>
    </row>
    <row r="342" spans="1:9" ht="16.5" hidden="1" thickBot="1">
      <c r="A342" s="1"/>
      <c r="B342" s="27" t="s">
        <v>90</v>
      </c>
      <c r="C342" s="7">
        <v>13</v>
      </c>
      <c r="D342" s="14" t="s">
        <v>32</v>
      </c>
      <c r="E342" s="93"/>
      <c r="F342" s="24"/>
      <c r="G342" s="111">
        <f>G343</f>
        <v>0</v>
      </c>
      <c r="H342" s="111">
        <f t="shared" si="125"/>
        <v>0</v>
      </c>
      <c r="I342" s="133">
        <f t="shared" si="125"/>
        <v>0</v>
      </c>
    </row>
    <row r="343" spans="1:9" ht="63.75" hidden="1" thickBot="1">
      <c r="A343" s="1"/>
      <c r="B343" s="27" t="s">
        <v>198</v>
      </c>
      <c r="C343" s="7" t="s">
        <v>41</v>
      </c>
      <c r="D343" s="14" t="s">
        <v>32</v>
      </c>
      <c r="E343" s="93">
        <v>11</v>
      </c>
      <c r="F343" s="24"/>
      <c r="G343" s="111">
        <f>G344</f>
        <v>0</v>
      </c>
      <c r="H343" s="111">
        <f t="shared" si="125"/>
        <v>0</v>
      </c>
      <c r="I343" s="133">
        <f t="shared" si="125"/>
        <v>0</v>
      </c>
    </row>
    <row r="344" spans="1:9" ht="16.5" hidden="1" thickBot="1">
      <c r="A344" s="1"/>
      <c r="B344" s="27" t="s">
        <v>99</v>
      </c>
      <c r="C344" s="7" t="s">
        <v>41</v>
      </c>
      <c r="D344" s="14" t="s">
        <v>32</v>
      </c>
      <c r="E344" s="93" t="s">
        <v>50</v>
      </c>
      <c r="F344" s="24"/>
      <c r="G344" s="111">
        <f>G346</f>
        <v>0</v>
      </c>
      <c r="H344" s="111">
        <f t="shared" ref="H344:I344" si="126">H346</f>
        <v>0</v>
      </c>
      <c r="I344" s="133">
        <f t="shared" si="126"/>
        <v>0</v>
      </c>
    </row>
    <row r="345" spans="1:9" ht="32.25" hidden="1" thickBot="1">
      <c r="A345" s="1"/>
      <c r="B345" s="27" t="s">
        <v>137</v>
      </c>
      <c r="C345" s="7" t="s">
        <v>41</v>
      </c>
      <c r="D345" s="14" t="s">
        <v>32</v>
      </c>
      <c r="E345" s="93" t="s">
        <v>138</v>
      </c>
      <c r="F345" s="24"/>
      <c r="G345" s="113">
        <f>G346</f>
        <v>0</v>
      </c>
      <c r="H345" s="113">
        <f t="shared" ref="H345:I345" si="127">H346</f>
        <v>0</v>
      </c>
      <c r="I345" s="135">
        <f t="shared" si="127"/>
        <v>0</v>
      </c>
    </row>
    <row r="346" spans="1:9" ht="32.25" hidden="1" thickBot="1">
      <c r="A346" s="1"/>
      <c r="B346" s="55" t="s">
        <v>52</v>
      </c>
      <c r="C346" s="7">
        <v>13</v>
      </c>
      <c r="D346" s="14" t="s">
        <v>32</v>
      </c>
      <c r="E346" s="94" t="s">
        <v>143</v>
      </c>
      <c r="F346" s="94" t="s">
        <v>51</v>
      </c>
      <c r="G346" s="111">
        <v>0</v>
      </c>
      <c r="H346" s="111">
        <v>0</v>
      </c>
      <c r="I346" s="133">
        <v>0</v>
      </c>
    </row>
    <row r="347" spans="1:9" ht="32.25" thickBot="1">
      <c r="A347" s="18">
        <v>9</v>
      </c>
      <c r="B347" s="51" t="s">
        <v>26</v>
      </c>
      <c r="C347" s="9">
        <v>14</v>
      </c>
      <c r="D347" s="9"/>
      <c r="E347" s="78"/>
      <c r="F347" s="32"/>
      <c r="G347" s="123">
        <f>G348+G354</f>
        <v>42995</v>
      </c>
      <c r="H347" s="123">
        <f t="shared" ref="H347:I347" si="128">H348+H354</f>
        <v>18114</v>
      </c>
      <c r="I347" s="140">
        <f t="shared" si="128"/>
        <v>18801</v>
      </c>
    </row>
    <row r="348" spans="1:9" ht="32.25" thickBot="1">
      <c r="A348" s="1"/>
      <c r="B348" s="47" t="s">
        <v>27</v>
      </c>
      <c r="C348" s="10">
        <v>14</v>
      </c>
      <c r="D348" s="10" t="s">
        <v>32</v>
      </c>
      <c r="E348" s="39"/>
      <c r="F348" s="34"/>
      <c r="G348" s="111">
        <f>G349</f>
        <v>14823</v>
      </c>
      <c r="H348" s="111">
        <f t="shared" ref="H348:I350" si="129">H349</f>
        <v>14753</v>
      </c>
      <c r="I348" s="133">
        <f t="shared" si="129"/>
        <v>15440</v>
      </c>
    </row>
    <row r="349" spans="1:9" ht="63.75" thickBot="1">
      <c r="A349" s="1"/>
      <c r="B349" s="34" t="s">
        <v>198</v>
      </c>
      <c r="C349" s="10" t="s">
        <v>43</v>
      </c>
      <c r="D349" s="10" t="s">
        <v>32</v>
      </c>
      <c r="E349" s="39" t="s">
        <v>42</v>
      </c>
      <c r="F349" s="34"/>
      <c r="G349" s="111">
        <f>G350</f>
        <v>14823</v>
      </c>
      <c r="H349" s="111">
        <f t="shared" si="129"/>
        <v>14753</v>
      </c>
      <c r="I349" s="133">
        <f t="shared" si="129"/>
        <v>15440</v>
      </c>
    </row>
    <row r="350" spans="1:9" ht="32.25" thickBot="1">
      <c r="A350" s="17"/>
      <c r="B350" s="28" t="s">
        <v>199</v>
      </c>
      <c r="C350" s="36" t="s">
        <v>43</v>
      </c>
      <c r="D350" s="36" t="s">
        <v>32</v>
      </c>
      <c r="E350" s="83" t="s">
        <v>80</v>
      </c>
      <c r="F350" s="34"/>
      <c r="G350" s="113">
        <f>G351</f>
        <v>14823</v>
      </c>
      <c r="H350" s="113">
        <f t="shared" si="129"/>
        <v>14753</v>
      </c>
      <c r="I350" s="135">
        <f t="shared" si="129"/>
        <v>15440</v>
      </c>
    </row>
    <row r="351" spans="1:9" ht="32.25" thickBot="1">
      <c r="A351" s="1"/>
      <c r="B351" s="27" t="s">
        <v>139</v>
      </c>
      <c r="C351" s="10" t="s">
        <v>43</v>
      </c>
      <c r="D351" s="10" t="s">
        <v>32</v>
      </c>
      <c r="E351" s="39" t="s">
        <v>140</v>
      </c>
      <c r="F351" s="34"/>
      <c r="G351" s="113">
        <f>G353+G352</f>
        <v>14823</v>
      </c>
      <c r="H351" s="113">
        <f t="shared" ref="H351:I351" si="130">H353+H352</f>
        <v>14753</v>
      </c>
      <c r="I351" s="135">
        <f t="shared" si="130"/>
        <v>15440</v>
      </c>
    </row>
    <row r="352" spans="1:9" ht="32.25" thickBot="1">
      <c r="A352" s="1"/>
      <c r="B352" s="55" t="s">
        <v>149</v>
      </c>
      <c r="C352" s="7">
        <v>14</v>
      </c>
      <c r="D352" s="7" t="s">
        <v>32</v>
      </c>
      <c r="E352" s="23" t="s">
        <v>207</v>
      </c>
      <c r="F352" s="34">
        <v>500</v>
      </c>
      <c r="G352" s="112">
        <v>5113</v>
      </c>
      <c r="H352" s="112">
        <v>4479</v>
      </c>
      <c r="I352" s="134">
        <v>4624</v>
      </c>
    </row>
    <row r="353" spans="1:9" ht="32.25" thickBot="1">
      <c r="A353" s="1"/>
      <c r="B353" s="55" t="s">
        <v>150</v>
      </c>
      <c r="C353" s="7">
        <v>14</v>
      </c>
      <c r="D353" s="7" t="s">
        <v>32</v>
      </c>
      <c r="E353" s="23" t="s">
        <v>208</v>
      </c>
      <c r="F353" s="34">
        <v>500</v>
      </c>
      <c r="G353" s="112">
        <v>9710</v>
      </c>
      <c r="H353" s="112">
        <v>10274</v>
      </c>
      <c r="I353" s="134">
        <v>10816</v>
      </c>
    </row>
    <row r="354" spans="1:9" ht="25.5" customHeight="1" thickBot="1">
      <c r="A354" s="1"/>
      <c r="B354" s="68" t="s">
        <v>249</v>
      </c>
      <c r="C354" s="10" t="s">
        <v>43</v>
      </c>
      <c r="D354" s="10" t="s">
        <v>33</v>
      </c>
      <c r="E354" s="39"/>
      <c r="F354" s="34"/>
      <c r="G354" s="110">
        <f>G355</f>
        <v>28172</v>
      </c>
      <c r="H354" s="110">
        <f t="shared" ref="H354:I355" si="131">H355</f>
        <v>3361</v>
      </c>
      <c r="I354" s="132">
        <f t="shared" si="131"/>
        <v>3361</v>
      </c>
    </row>
    <row r="355" spans="1:9" ht="63.75" thickBot="1">
      <c r="A355" s="1"/>
      <c r="B355" s="34" t="s">
        <v>198</v>
      </c>
      <c r="C355" s="10" t="s">
        <v>43</v>
      </c>
      <c r="D355" s="10" t="s">
        <v>33</v>
      </c>
      <c r="E355" s="39" t="s">
        <v>42</v>
      </c>
      <c r="F355" s="34"/>
      <c r="G355" s="110">
        <f>G356</f>
        <v>28172</v>
      </c>
      <c r="H355" s="110">
        <f t="shared" si="131"/>
        <v>3361</v>
      </c>
      <c r="I355" s="132">
        <f t="shared" si="131"/>
        <v>3361</v>
      </c>
    </row>
    <row r="356" spans="1:9" ht="32.25" thickBot="1">
      <c r="A356" s="1"/>
      <c r="B356" s="28" t="s">
        <v>199</v>
      </c>
      <c r="C356" s="10" t="s">
        <v>43</v>
      </c>
      <c r="D356" s="10" t="s">
        <v>33</v>
      </c>
      <c r="E356" s="39" t="s">
        <v>80</v>
      </c>
      <c r="F356" s="34"/>
      <c r="G356" s="110">
        <f>G358+G359</f>
        <v>28172</v>
      </c>
      <c r="H356" s="110">
        <f>H358+H359</f>
        <v>3361</v>
      </c>
      <c r="I356" s="134">
        <f>I358+I359</f>
        <v>3361</v>
      </c>
    </row>
    <row r="357" spans="1:9" ht="32.25" thickBot="1">
      <c r="A357" s="1"/>
      <c r="B357" s="27" t="s">
        <v>213</v>
      </c>
      <c r="C357" s="10" t="s">
        <v>43</v>
      </c>
      <c r="D357" s="10" t="s">
        <v>33</v>
      </c>
      <c r="E357" s="39" t="s">
        <v>141</v>
      </c>
      <c r="F357" s="34"/>
      <c r="G357" s="110">
        <f>G358</f>
        <v>21811</v>
      </c>
      <c r="H357" s="110">
        <f t="shared" ref="H357:I357" si="132">H358</f>
        <v>0</v>
      </c>
      <c r="I357" s="132">
        <f t="shared" si="132"/>
        <v>0</v>
      </c>
    </row>
    <row r="358" spans="1:9" ht="32.25" thickBot="1">
      <c r="A358" s="1"/>
      <c r="B358" s="55" t="s">
        <v>168</v>
      </c>
      <c r="C358" s="10" t="s">
        <v>43</v>
      </c>
      <c r="D358" s="10" t="s">
        <v>33</v>
      </c>
      <c r="E358" s="39" t="s">
        <v>206</v>
      </c>
      <c r="F358" s="34">
        <v>500</v>
      </c>
      <c r="G358" s="117">
        <v>21811</v>
      </c>
      <c r="H358" s="117">
        <v>0</v>
      </c>
      <c r="I358" s="138">
        <v>0</v>
      </c>
    </row>
    <row r="359" spans="1:9" ht="48" thickBot="1">
      <c r="A359" s="1"/>
      <c r="B359" s="43" t="s">
        <v>229</v>
      </c>
      <c r="C359" s="10" t="s">
        <v>43</v>
      </c>
      <c r="D359" s="10" t="s">
        <v>33</v>
      </c>
      <c r="E359" s="39" t="s">
        <v>209</v>
      </c>
      <c r="F359" s="125"/>
      <c r="G359" s="42">
        <f>G360+G361</f>
        <v>6361</v>
      </c>
      <c r="H359" s="42">
        <f t="shared" ref="H359:I359" si="133">H360+H361</f>
        <v>3361</v>
      </c>
      <c r="I359" s="42">
        <f t="shared" si="133"/>
        <v>3361</v>
      </c>
    </row>
    <row r="360" spans="1:9" ht="32.25" thickBot="1">
      <c r="A360" s="1"/>
      <c r="B360" s="25" t="s">
        <v>373</v>
      </c>
      <c r="C360" s="10" t="s">
        <v>43</v>
      </c>
      <c r="D360" s="10" t="s">
        <v>33</v>
      </c>
      <c r="E360" s="44" t="s">
        <v>374</v>
      </c>
      <c r="F360" s="125">
        <v>500</v>
      </c>
      <c r="G360" s="42">
        <v>3000</v>
      </c>
      <c r="H360" s="42">
        <v>0</v>
      </c>
      <c r="I360" s="42">
        <v>0</v>
      </c>
    </row>
    <row r="361" spans="1:9" ht="32.25" thickBot="1">
      <c r="A361" s="127"/>
      <c r="B361" s="25" t="s">
        <v>466</v>
      </c>
      <c r="C361" s="128" t="s">
        <v>43</v>
      </c>
      <c r="D361" s="128" t="s">
        <v>33</v>
      </c>
      <c r="E361" s="55" t="s">
        <v>457</v>
      </c>
      <c r="F361" s="55">
        <v>500</v>
      </c>
      <c r="G361" s="42">
        <v>3361</v>
      </c>
      <c r="H361" s="42">
        <v>3361</v>
      </c>
      <c r="I361" s="42">
        <v>3361</v>
      </c>
    </row>
    <row r="362" spans="1:9" ht="15.75">
      <c r="A362" s="129"/>
      <c r="B362" s="130" t="s">
        <v>31</v>
      </c>
      <c r="C362" s="131">
        <v>99</v>
      </c>
      <c r="D362" s="131">
        <v>99</v>
      </c>
      <c r="E362" s="126"/>
      <c r="F362" s="98"/>
      <c r="G362" s="99"/>
      <c r="H362" s="42">
        <v>7372</v>
      </c>
      <c r="I362" s="42">
        <v>15586</v>
      </c>
    </row>
    <row r="363" spans="1:9" ht="18.75">
      <c r="A363" s="2"/>
      <c r="B363" s="73" t="s">
        <v>189</v>
      </c>
      <c r="C363" s="30"/>
      <c r="D363" s="30"/>
      <c r="E363" s="96"/>
      <c r="F363" s="73" t="s">
        <v>190</v>
      </c>
      <c r="G363" s="41"/>
    </row>
    <row r="364" spans="1:9" ht="18.75">
      <c r="A364" s="2"/>
    </row>
    <row r="365" spans="1:9">
      <c r="E365" s="153"/>
    </row>
  </sheetData>
  <mergeCells count="6">
    <mergeCell ref="A6:H6"/>
    <mergeCell ref="A1:H1"/>
    <mergeCell ref="A2:G2"/>
    <mergeCell ref="F3:I3"/>
    <mergeCell ref="A4:G4"/>
    <mergeCell ref="A5:I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2024-11-15T07:17:39Z</cp:lastPrinted>
  <dcterms:created xsi:type="dcterms:W3CDTF">2012-04-12T07:59:00Z</dcterms:created>
  <dcterms:modified xsi:type="dcterms:W3CDTF">2025-01-29T11:41:15Z</dcterms:modified>
</cp:coreProperties>
</file>